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60" windowWidth="12120" windowHeight="7995" activeTab="0"/>
  </bookViews>
  <sheets>
    <sheet name="个人预算表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项目" sheetId="14" r:id="rId14"/>
  </sheets>
  <definedNames>
    <definedName name="_xlnm.Print_Area" localSheetId="0">'个人预算表'!$B$3:$P$104</definedName>
    <definedName name="_xlnm.Print_Titles" localSheetId="0">'个人预算表'!$3:$6</definedName>
  </definedNames>
  <calcPr fullCalcOnLoad="1"/>
</workbook>
</file>

<file path=xl/sharedStrings.xml><?xml version="1.0" encoding="utf-8"?>
<sst xmlns="http://schemas.openxmlformats.org/spreadsheetml/2006/main" count="222" uniqueCount="95">
  <si>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</si>
  <si>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</si>
  <si>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</si>
  <si>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</si>
  <si>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</si>
  <si>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</si>
  <si>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</si>
  <si>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</si>
  <si>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</si>
  <si>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</si>
  <si>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收入</t>
  </si>
  <si>
    <t>工资</t>
  </si>
  <si>
    <t>收入合计</t>
  </si>
  <si>
    <t>支出</t>
  </si>
  <si>
    <t>家庭</t>
  </si>
  <si>
    <t>日常生活</t>
  </si>
  <si>
    <t>交通工具</t>
  </si>
  <si>
    <t>娱乐</t>
  </si>
  <si>
    <t>医疗</t>
  </si>
  <si>
    <t>旅游度假</t>
  </si>
  <si>
    <t>健身</t>
  </si>
  <si>
    <t>书报杂志</t>
  </si>
  <si>
    <t>个人用品</t>
  </si>
  <si>
    <t>杂费</t>
  </si>
  <si>
    <t>支出总计</t>
  </si>
  <si>
    <t>收支合计</t>
  </si>
  <si>
    <t>其他</t>
  </si>
  <si>
    <t>合计</t>
  </si>
  <si>
    <t>定期存款</t>
  </si>
  <si>
    <t>活期存款</t>
  </si>
  <si>
    <t>纳税</t>
  </si>
  <si>
    <t>支付信用卡</t>
  </si>
  <si>
    <t>其他</t>
  </si>
  <si>
    <t>合计</t>
  </si>
  <si>
    <t>衣物</t>
  </si>
  <si>
    <t>美容美发</t>
  </si>
  <si>
    <t>学习</t>
  </si>
  <si>
    <t>杂志</t>
  </si>
  <si>
    <t>报纸</t>
  </si>
  <si>
    <t>上网费</t>
  </si>
  <si>
    <t>书籍</t>
  </si>
  <si>
    <t>车船机票</t>
  </si>
  <si>
    <t>住宿</t>
  </si>
  <si>
    <t>餐饮</t>
  </si>
  <si>
    <t>纪念品</t>
  </si>
  <si>
    <t>摄影</t>
  </si>
  <si>
    <t>健身俱乐部</t>
  </si>
  <si>
    <t>健身用品</t>
  </si>
  <si>
    <t>运动</t>
  </si>
  <si>
    <t>汽油费</t>
  </si>
  <si>
    <t>保险费</t>
  </si>
  <si>
    <t>修理费</t>
  </si>
  <si>
    <t>洗车费</t>
  </si>
  <si>
    <t>停车费</t>
  </si>
  <si>
    <t>有线电视</t>
  </si>
  <si>
    <t>音像制品</t>
  </si>
  <si>
    <t>电影/演出</t>
  </si>
  <si>
    <t>医疗保险</t>
  </si>
  <si>
    <t>人寿保险</t>
  </si>
  <si>
    <t>固定电话</t>
  </si>
  <si>
    <t>移动电话</t>
  </si>
  <si>
    <t>水、电、气</t>
  </si>
  <si>
    <t>取暖</t>
  </si>
  <si>
    <t>维修</t>
  </si>
  <si>
    <t>食品</t>
  </si>
  <si>
    <t>家居用品</t>
  </si>
  <si>
    <t>外出就餐</t>
  </si>
  <si>
    <t>孩子花销</t>
  </si>
  <si>
    <t>一月</t>
  </si>
  <si>
    <t>二月</t>
  </si>
  <si>
    <t>全年</t>
  </si>
  <si>
    <t>房租</t>
  </si>
  <si>
    <t>金额</t>
  </si>
  <si>
    <t>项目</t>
  </si>
  <si>
    <t>孩子花销</t>
  </si>
  <si>
    <t>父母花销</t>
  </si>
  <si>
    <t>书籍</t>
  </si>
  <si>
    <t>家居用品</t>
  </si>
  <si>
    <t>衣物</t>
  </si>
  <si>
    <t>人情往来</t>
  </si>
  <si>
    <t>个人投资</t>
  </si>
  <si>
    <t>········································</t>
  </si>
  <si>
    <t>奖金/津贴/</t>
  </si>
  <si>
    <t>利息</t>
  </si>
  <si>
    <t>看病吃药</t>
  </si>
  <si>
    <t>看病吃药</t>
  </si>
  <si>
    <t>移动电话</t>
  </si>
  <si>
    <t>门票</t>
  </si>
  <si>
    <t>门票</t>
  </si>
  <si>
    <t>公积金</t>
  </si>
  <si>
    <r>
      <t>个人预算表（</t>
    </r>
    <r>
      <rPr>
        <b/>
        <sz val="22"/>
        <color indexed="62"/>
        <rFont val="Times New Roman"/>
        <family val="1"/>
      </rPr>
      <t>2022</t>
    </r>
    <r>
      <rPr>
        <b/>
        <sz val="22"/>
        <color indexed="62"/>
        <rFont val="幼圆"/>
        <family val="3"/>
      </rPr>
      <t>）</t>
    </r>
  </si>
  <si>
    <t>家乐福</t>
  </si>
  <si>
    <t>理财</t>
  </si>
  <si>
    <t>时间</t>
  </si>
  <si>
    <t>内容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</si>
</sst>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mm/yyyy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[Red]#,##0.00"/>
  </numFmts>
  <fonts count="71">
    <font>
      <sz val="10"/>
      <name val="Arial"/>
      <family val="2"/>
    </font>
    <font>
      <b/>
      <sz val="22"/>
      <color indexed="62"/>
      <name val="幼圆"/>
      <family val="3"/>
    </font>
    <font>
      <sz val="9"/>
      <name val="宋体"/>
      <family val="0"/>
    </font>
    <font>
      <b/>
      <sz val="10"/>
      <color indexed="10"/>
      <name val="Arial"/>
      <family val="2"/>
    </font>
    <font>
      <b/>
      <sz val="12"/>
      <color indexed="48"/>
      <name val="幼圆"/>
      <family val="3"/>
    </font>
    <font>
      <sz val="12"/>
      <name val="幼圆"/>
      <family val="3"/>
    </font>
    <font>
      <sz val="12"/>
      <color indexed="62"/>
      <name val="Arial"/>
      <family val="2"/>
    </font>
    <font>
      <b/>
      <sz val="20"/>
      <color indexed="8"/>
      <name val="幼圆"/>
      <family val="3"/>
    </font>
    <font>
      <b/>
      <sz val="20"/>
      <name val="幼圆"/>
      <family val="3"/>
    </font>
    <font>
      <sz val="10"/>
      <color indexed="8"/>
      <name val="楷体_GB2312"/>
      <family val="3"/>
    </font>
    <font>
      <sz val="10"/>
      <name val="楷体_GB2312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幼圆"/>
      <family val="3"/>
    </font>
    <font>
      <b/>
      <sz val="12"/>
      <name val="幼圆"/>
      <family val="3"/>
    </font>
    <font>
      <b/>
      <sz val="20"/>
      <color indexed="10"/>
      <name val="幼圆"/>
      <family val="3"/>
    </font>
    <font>
      <sz val="20"/>
      <color indexed="10"/>
      <name val="幼圆"/>
      <family val="3"/>
    </font>
    <font>
      <b/>
      <sz val="14"/>
      <color indexed="62"/>
      <name val="幼圆"/>
      <family val="3"/>
    </font>
    <font>
      <sz val="14"/>
      <color indexed="62"/>
      <name val="幼圆"/>
      <family val="3"/>
    </font>
    <font>
      <b/>
      <sz val="9"/>
      <color indexed="8"/>
      <name val="Arial"/>
      <family val="2"/>
    </font>
    <font>
      <b/>
      <sz val="10"/>
      <color indexed="8"/>
      <name val="幼圆"/>
      <family val="3"/>
    </font>
    <font>
      <sz val="10"/>
      <name val="幼圆"/>
      <family val="3"/>
    </font>
    <font>
      <b/>
      <sz val="16"/>
      <color indexed="62"/>
      <name val="幼圆"/>
      <family val="3"/>
    </font>
    <font>
      <b/>
      <sz val="10"/>
      <color indexed="8"/>
      <name val="楷体_GB2312"/>
      <family val="3"/>
    </font>
    <font>
      <b/>
      <sz val="10"/>
      <name val="楷体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0"/>
      <color indexed="8"/>
      <name val="仿宋_GB2312"/>
      <family val="3"/>
    </font>
    <font>
      <b/>
      <sz val="10"/>
      <name val="仿宋_GB2312"/>
      <family val="3"/>
    </font>
    <font>
      <b/>
      <sz val="12"/>
      <color indexed="62"/>
      <name val="隶书"/>
      <family val="3"/>
    </font>
    <font>
      <b/>
      <sz val="10"/>
      <color indexed="62"/>
      <name val="隶书"/>
      <family val="3"/>
    </font>
    <font>
      <b/>
      <sz val="22"/>
      <color indexed="6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3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40" fontId="12" fillId="33" borderId="10" xfId="0" applyNumberFormat="1" applyFont="1" applyFill="1" applyBorder="1" applyAlignment="1" applyProtection="1">
      <alignment/>
      <protection hidden="1"/>
    </xf>
    <xf numFmtId="40" fontId="11" fillId="34" borderId="10" xfId="0" applyNumberFormat="1" applyFont="1" applyFill="1" applyBorder="1" applyAlignment="1" applyProtection="1">
      <alignment/>
      <protection hidden="1"/>
    </xf>
    <xf numFmtId="40" fontId="12" fillId="34" borderId="10" xfId="0" applyNumberFormat="1" applyFont="1" applyFill="1" applyBorder="1" applyAlignment="1" applyProtection="1">
      <alignment/>
      <protection hidden="1"/>
    </xf>
    <xf numFmtId="40" fontId="11" fillId="35" borderId="10" xfId="0" applyNumberFormat="1" applyFont="1" applyFill="1" applyBorder="1" applyAlignment="1" applyProtection="1">
      <alignment/>
      <protection hidden="1"/>
    </xf>
    <xf numFmtId="40" fontId="12" fillId="35" borderId="10" xfId="0" applyNumberFormat="1" applyFont="1" applyFill="1" applyBorder="1" applyAlignment="1" applyProtection="1">
      <alignment/>
      <protection hidden="1"/>
    </xf>
    <xf numFmtId="40" fontId="12" fillId="36" borderId="10" xfId="0" applyNumberFormat="1" applyFont="1" applyFill="1" applyBorder="1" applyAlignment="1" applyProtection="1">
      <alignment/>
      <protection hidden="1"/>
    </xf>
    <xf numFmtId="40" fontId="11" fillId="37" borderId="10" xfId="0" applyNumberFormat="1" applyFont="1" applyFill="1" applyBorder="1" applyAlignment="1" applyProtection="1">
      <alignment/>
      <protection hidden="1"/>
    </xf>
    <xf numFmtId="40" fontId="12" fillId="37" borderId="10" xfId="0" applyNumberFormat="1" applyFont="1" applyFill="1" applyBorder="1" applyAlignment="1" applyProtection="1">
      <alignment/>
      <protection hidden="1"/>
    </xf>
    <xf numFmtId="40" fontId="11" fillId="38" borderId="10" xfId="0" applyNumberFormat="1" applyFont="1" applyFill="1" applyBorder="1" applyAlignment="1" applyProtection="1">
      <alignment/>
      <protection hidden="1"/>
    </xf>
    <xf numFmtId="40" fontId="12" fillId="38" borderId="10" xfId="0" applyNumberFormat="1" applyFont="1" applyFill="1" applyBorder="1" applyAlignment="1" applyProtection="1">
      <alignment/>
      <protection hidden="1"/>
    </xf>
    <xf numFmtId="40" fontId="11" fillId="39" borderId="10" xfId="0" applyNumberFormat="1" applyFont="1" applyFill="1" applyBorder="1" applyAlignment="1" applyProtection="1">
      <alignment/>
      <protection hidden="1"/>
    </xf>
    <xf numFmtId="40" fontId="12" fillId="39" borderId="10" xfId="0" applyNumberFormat="1" applyFont="1" applyFill="1" applyBorder="1" applyAlignment="1" applyProtection="1">
      <alignment/>
      <protection hidden="1"/>
    </xf>
    <xf numFmtId="40" fontId="11" fillId="0" borderId="10" xfId="0" applyNumberFormat="1" applyFont="1" applyFill="1" applyBorder="1" applyAlignment="1" applyProtection="1">
      <alignment/>
      <protection hidden="1"/>
    </xf>
    <xf numFmtId="40" fontId="12" fillId="0" borderId="10" xfId="0" applyNumberFormat="1" applyFont="1" applyFill="1" applyBorder="1" applyAlignment="1" applyProtection="1">
      <alignment/>
      <protection hidden="1"/>
    </xf>
    <xf numFmtId="0" fontId="9" fillId="39" borderId="11" xfId="0" applyFont="1" applyFill="1" applyBorder="1" applyAlignment="1" applyProtection="1">
      <alignment/>
      <protection hidden="1" locked="0"/>
    </xf>
    <xf numFmtId="0" fontId="9" fillId="35" borderId="11" xfId="0" applyFont="1" applyFill="1" applyBorder="1" applyAlignment="1" applyProtection="1">
      <alignment/>
      <protection hidden="1" locked="0"/>
    </xf>
    <xf numFmtId="0" fontId="9" fillId="34" borderId="11" xfId="0" applyFont="1" applyFill="1" applyBorder="1" applyAlignment="1" applyProtection="1">
      <alignment/>
      <protection hidden="1" locked="0"/>
    </xf>
    <xf numFmtId="0" fontId="25" fillId="36" borderId="11" xfId="0" applyFont="1" applyFill="1" applyBorder="1" applyAlignment="1" applyProtection="1">
      <alignment/>
      <protection hidden="1" locked="0"/>
    </xf>
    <xf numFmtId="0" fontId="25" fillId="38" borderId="11" xfId="0" applyFont="1" applyFill="1" applyBorder="1" applyAlignment="1" applyProtection="1">
      <alignment/>
      <protection hidden="1" locked="0"/>
    </xf>
    <xf numFmtId="40" fontId="29" fillId="0" borderId="10" xfId="0" applyNumberFormat="1" applyFont="1" applyFill="1" applyBorder="1" applyAlignment="1">
      <alignment horizontal="center"/>
    </xf>
    <xf numFmtId="14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9" fillId="36" borderId="11" xfId="0" applyFont="1" applyFill="1" applyBorder="1" applyAlignment="1" applyProtection="1">
      <alignment/>
      <protection hidden="1" locked="0"/>
    </xf>
    <xf numFmtId="0" fontId="23" fillId="34" borderId="11" xfId="0" applyFont="1" applyFill="1" applyBorder="1" applyAlignment="1" applyProtection="1">
      <alignment/>
      <protection hidden="1" locked="0"/>
    </xf>
    <xf numFmtId="0" fontId="25" fillId="37" borderId="11" xfId="0" applyFont="1" applyFill="1" applyBorder="1" applyAlignment="1" applyProtection="1">
      <alignment/>
      <protection hidden="1" locked="0"/>
    </xf>
    <xf numFmtId="0" fontId="9" fillId="37" borderId="11" xfId="0" applyFont="1" applyFill="1" applyBorder="1" applyAlignment="1" applyProtection="1">
      <alignment/>
      <protection hidden="1" locked="0"/>
    </xf>
    <xf numFmtId="0" fontId="0" fillId="0" borderId="0" xfId="0" applyBorder="1" applyAlignment="1">
      <alignment vertical="center"/>
    </xf>
    <xf numFmtId="40" fontId="11" fillId="36" borderId="10" xfId="0" applyNumberFormat="1" applyFont="1" applyFill="1" applyBorder="1" applyAlignment="1" applyProtection="1">
      <alignment/>
      <protection hidden="1"/>
    </xf>
    <xf numFmtId="0" fontId="9" fillId="33" borderId="11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/>
      <protection/>
    </xf>
    <xf numFmtId="40" fontId="11" fillId="33" borderId="10" xfId="0" applyNumberFormat="1" applyFont="1" applyFill="1" applyBorder="1" applyAlignment="1" applyProtection="1">
      <alignment/>
      <protection hidden="1"/>
    </xf>
    <xf numFmtId="0" fontId="9" fillId="34" borderId="11" xfId="0" applyFont="1" applyFill="1" applyBorder="1" applyAlignment="1" applyProtection="1">
      <alignment/>
      <protection hidden="1"/>
    </xf>
    <xf numFmtId="0" fontId="9" fillId="34" borderId="12" xfId="0" applyFont="1" applyFill="1" applyBorder="1" applyAlignment="1" applyProtection="1">
      <alignment/>
      <protection hidden="1"/>
    </xf>
    <xf numFmtId="0" fontId="9" fillId="35" borderId="11" xfId="0" applyFont="1" applyFill="1" applyBorder="1" applyAlignment="1" applyProtection="1">
      <alignment/>
      <protection hidden="1"/>
    </xf>
    <xf numFmtId="0" fontId="10" fillId="35" borderId="12" xfId="0" applyFont="1" applyFill="1" applyBorder="1" applyAlignment="1" applyProtection="1">
      <alignment/>
      <protection/>
    </xf>
    <xf numFmtId="0" fontId="25" fillId="36" borderId="11" xfId="0" applyFont="1" applyFill="1" applyBorder="1" applyAlignment="1" applyProtection="1">
      <alignment/>
      <protection hidden="1"/>
    </xf>
    <xf numFmtId="0" fontId="26" fillId="36" borderId="12" xfId="0" applyFont="1" applyFill="1" applyBorder="1" applyAlignment="1" applyProtection="1">
      <alignment/>
      <protection/>
    </xf>
    <xf numFmtId="0" fontId="25" fillId="38" borderId="11" xfId="0" applyFont="1" applyFill="1" applyBorder="1" applyAlignment="1" applyProtection="1">
      <alignment/>
      <protection hidden="1"/>
    </xf>
    <xf numFmtId="0" fontId="26" fillId="38" borderId="12" xfId="0" applyFont="1" applyFill="1" applyBorder="1" applyAlignment="1" applyProtection="1">
      <alignment/>
      <protection/>
    </xf>
    <xf numFmtId="0" fontId="9" fillId="39" borderId="11" xfId="0" applyFont="1" applyFill="1" applyBorder="1" applyAlignment="1" applyProtection="1">
      <alignment/>
      <protection hidden="1"/>
    </xf>
    <xf numFmtId="0" fontId="10" fillId="39" borderId="12" xfId="0" applyFont="1" applyFill="1" applyBorder="1" applyAlignment="1" applyProtection="1">
      <alignment/>
      <protection/>
    </xf>
    <xf numFmtId="40" fontId="0" fillId="39" borderId="10" xfId="0" applyNumberFormat="1" applyFont="1" applyFill="1" applyBorder="1" applyAlignment="1" applyProtection="1">
      <alignment/>
      <protection hidden="1"/>
    </xf>
    <xf numFmtId="40" fontId="30" fillId="0" borderId="10" xfId="0" applyNumberFormat="1" applyFont="1" applyFill="1" applyBorder="1" applyAlignment="1" applyProtection="1">
      <alignment horizontal="center"/>
      <protection hidden="1"/>
    </xf>
    <xf numFmtId="0" fontId="9" fillId="33" borderId="13" xfId="0" applyFont="1" applyFill="1" applyBorder="1" applyAlignment="1" applyProtection="1">
      <alignment/>
      <protection hidden="1"/>
    </xf>
    <xf numFmtId="40" fontId="11" fillId="33" borderId="13" xfId="0" applyNumberFormat="1" applyFont="1" applyFill="1" applyBorder="1" applyAlignment="1" applyProtection="1">
      <alignment/>
      <protection hidden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1" fillId="33" borderId="11" xfId="0" applyFont="1" applyFill="1" applyBorder="1" applyAlignment="1" applyProtection="1">
      <alignment/>
      <protection hidden="1"/>
    </xf>
    <xf numFmtId="0" fontId="32" fillId="0" borderId="0" xfId="0" applyFont="1" applyAlignment="1">
      <alignment vertical="center"/>
    </xf>
    <xf numFmtId="190" fontId="12" fillId="33" borderId="10" xfId="0" applyNumberFormat="1" applyFont="1" applyFill="1" applyBorder="1" applyAlignment="1" applyProtection="1">
      <alignment/>
      <protection hidden="1" locked="0"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4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15" xfId="0" applyFont="1" applyFill="1" applyBorder="1" applyAlignment="1">
      <alignment shrinkToFit="1"/>
    </xf>
    <xf numFmtId="0" fontId="4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18" xfId="0" applyFont="1" applyFill="1" applyBorder="1" applyAlignment="1" applyProtection="1">
      <alignment vertical="center"/>
      <protection hidden="1" locked="0"/>
    </xf>
    <xf numFmtId="0" fontId="8" fillId="0" borderId="16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0" fontId="11" fillId="0" borderId="10" xfId="0" applyNumberFormat="1" applyFont="1" applyFill="1" applyBorder="1" applyAlignment="1" applyProtection="1">
      <alignment shrinkToFit="1"/>
      <protection hidden="1"/>
    </xf>
    <xf numFmtId="40" fontId="36" fillId="0" borderId="10" xfId="0" applyNumberFormat="1" applyFont="1" applyFill="1" applyBorder="1" applyAlignment="1" applyProtection="1">
      <alignment/>
      <protection hidden="1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9" fillId="37" borderId="11" xfId="0" applyFont="1" applyFill="1" applyBorder="1" applyAlignment="1" applyProtection="1">
      <alignment/>
      <protection hidden="1"/>
    </xf>
    <xf numFmtId="0" fontId="10" fillId="37" borderId="12" xfId="0" applyFont="1" applyFill="1" applyBorder="1" applyAlignment="1" applyProtection="1">
      <alignment/>
      <protection/>
    </xf>
    <xf numFmtId="0" fontId="22" fillId="0" borderId="11" xfId="0" applyFont="1" applyFill="1" applyBorder="1" applyAlignment="1" applyProtection="1">
      <alignment vertical="center"/>
      <protection hidden="1"/>
    </xf>
    <xf numFmtId="0" fontId="22" fillId="0" borderId="12" xfId="0" applyFont="1" applyBorder="1" applyAlignment="1" applyProtection="1">
      <alignment vertical="center"/>
      <protection/>
    </xf>
    <xf numFmtId="0" fontId="23" fillId="37" borderId="11" xfId="0" applyFont="1" applyFill="1" applyBorder="1" applyAlignment="1" applyProtection="1">
      <alignment/>
      <protection hidden="1"/>
    </xf>
    <xf numFmtId="0" fontId="24" fillId="37" borderId="12" xfId="0" applyFont="1" applyFill="1" applyBorder="1" applyAlignment="1" applyProtection="1">
      <alignment/>
      <protection/>
    </xf>
    <xf numFmtId="0" fontId="19" fillId="0" borderId="19" xfId="0" applyFont="1" applyFill="1" applyBorder="1" applyAlignment="1" applyProtection="1">
      <alignment/>
      <protection hidden="1"/>
    </xf>
    <xf numFmtId="0" fontId="0" fillId="0" borderId="2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20" fillId="0" borderId="14" xfId="0" applyFont="1" applyFill="1" applyBorder="1" applyAlignment="1" applyProtection="1">
      <alignment horizontal="center"/>
      <protection hidden="1"/>
    </xf>
    <xf numFmtId="0" fontId="21" fillId="0" borderId="15" xfId="0" applyFont="1" applyBorder="1" applyAlignment="1" applyProtection="1">
      <alignment horizontal="center"/>
      <protection/>
    </xf>
    <xf numFmtId="0" fontId="22" fillId="0" borderId="18" xfId="0" applyFont="1" applyFill="1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vertical="center"/>
      <protection/>
    </xf>
    <xf numFmtId="0" fontId="9" fillId="39" borderId="11" xfId="0" applyFont="1" applyFill="1" applyBorder="1" applyAlignment="1" applyProtection="1">
      <alignment/>
      <protection hidden="1"/>
    </xf>
    <xf numFmtId="0" fontId="10" fillId="39" borderId="12" xfId="0" applyFont="1" applyFill="1" applyBorder="1" applyAlignment="1" applyProtection="1">
      <alignment/>
      <protection/>
    </xf>
    <xf numFmtId="0" fontId="9" fillId="39" borderId="12" xfId="0" applyFont="1" applyFill="1" applyBorder="1" applyAlignment="1" applyProtection="1">
      <alignment/>
      <protection hidden="1"/>
    </xf>
    <xf numFmtId="0" fontId="17" fillId="37" borderId="11" xfId="0" applyFont="1" applyFill="1" applyBorder="1" applyAlignment="1" applyProtection="1">
      <alignment/>
      <protection hidden="1"/>
    </xf>
    <xf numFmtId="0" fontId="18" fillId="37" borderId="13" xfId="0" applyFont="1" applyFill="1" applyBorder="1" applyAlignment="1" applyProtection="1">
      <alignment/>
      <protection/>
    </xf>
    <xf numFmtId="0" fontId="18" fillId="37" borderId="12" xfId="0" applyFont="1" applyFill="1" applyBorder="1" applyAlignment="1" applyProtection="1">
      <alignment/>
      <protection/>
    </xf>
    <xf numFmtId="0" fontId="17" fillId="39" borderId="11" xfId="0" applyFont="1" applyFill="1" applyBorder="1" applyAlignment="1" applyProtection="1">
      <alignment/>
      <protection hidden="1"/>
    </xf>
    <xf numFmtId="0" fontId="18" fillId="39" borderId="13" xfId="0" applyFont="1" applyFill="1" applyBorder="1" applyAlignment="1" applyProtection="1">
      <alignment/>
      <protection/>
    </xf>
    <xf numFmtId="0" fontId="18" fillId="39" borderId="12" xfId="0" applyFont="1" applyFill="1" applyBorder="1" applyAlignment="1" applyProtection="1">
      <alignment/>
      <protection/>
    </xf>
    <xf numFmtId="0" fontId="23" fillId="35" borderId="11" xfId="0" applyFont="1" applyFill="1" applyBorder="1" applyAlignment="1" applyProtection="1">
      <alignment/>
      <protection hidden="1"/>
    </xf>
    <xf numFmtId="0" fontId="10" fillId="35" borderId="12" xfId="0" applyFont="1" applyFill="1" applyBorder="1" applyAlignment="1" applyProtection="1">
      <alignment/>
      <protection/>
    </xf>
    <xf numFmtId="0" fontId="17" fillId="36" borderId="11" xfId="0" applyFont="1" applyFill="1" applyBorder="1" applyAlignment="1" applyProtection="1">
      <alignment/>
      <protection hidden="1"/>
    </xf>
    <xf numFmtId="0" fontId="18" fillId="36" borderId="13" xfId="0" applyFont="1" applyFill="1" applyBorder="1" applyAlignment="1" applyProtection="1">
      <alignment/>
      <protection/>
    </xf>
    <xf numFmtId="0" fontId="18" fillId="36" borderId="12" xfId="0" applyFont="1" applyFill="1" applyBorder="1" applyAlignment="1" applyProtection="1">
      <alignment/>
      <protection/>
    </xf>
    <xf numFmtId="0" fontId="9" fillId="36" borderId="11" xfId="0" applyFont="1" applyFill="1" applyBorder="1" applyAlignment="1" applyProtection="1">
      <alignment/>
      <protection hidden="1"/>
    </xf>
    <xf numFmtId="0" fontId="10" fillId="36" borderId="12" xfId="0" applyFont="1" applyFill="1" applyBorder="1" applyAlignment="1" applyProtection="1">
      <alignment/>
      <protection/>
    </xf>
    <xf numFmtId="0" fontId="23" fillId="36" borderId="11" xfId="0" applyFont="1" applyFill="1" applyBorder="1" applyAlignment="1" applyProtection="1">
      <alignment/>
      <protection hidden="1"/>
    </xf>
    <xf numFmtId="0" fontId="24" fillId="36" borderId="12" xfId="0" applyFont="1" applyFill="1" applyBorder="1" applyAlignment="1" applyProtection="1">
      <alignment/>
      <protection/>
    </xf>
    <xf numFmtId="0" fontId="9" fillId="35" borderId="11" xfId="0" applyFont="1" applyFill="1" applyBorder="1" applyAlignment="1" applyProtection="1">
      <alignment/>
      <protection hidden="1"/>
    </xf>
    <xf numFmtId="0" fontId="17" fillId="35" borderId="11" xfId="0" applyFont="1" applyFill="1" applyBorder="1" applyAlignment="1" applyProtection="1">
      <alignment/>
      <protection hidden="1"/>
    </xf>
    <xf numFmtId="0" fontId="18" fillId="35" borderId="13" xfId="0" applyFont="1" applyFill="1" applyBorder="1" applyAlignment="1" applyProtection="1">
      <alignment/>
      <protection/>
    </xf>
    <xf numFmtId="0" fontId="18" fillId="35" borderId="12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/>
      <protection hidden="1"/>
    </xf>
    <xf numFmtId="0" fontId="10" fillId="34" borderId="12" xfId="0" applyFont="1" applyFill="1" applyBorder="1" applyAlignment="1" applyProtection="1">
      <alignment/>
      <protection/>
    </xf>
    <xf numFmtId="0" fontId="23" fillId="34" borderId="11" xfId="0" applyFont="1" applyFill="1" applyBorder="1" applyAlignment="1" applyProtection="1">
      <alignment/>
      <protection hidden="1"/>
    </xf>
    <xf numFmtId="0" fontId="24" fillId="34" borderId="12" xfId="0" applyFont="1" applyFill="1" applyBorder="1" applyAlignment="1" applyProtection="1">
      <alignment/>
      <protection/>
    </xf>
    <xf numFmtId="0" fontId="23" fillId="39" borderId="11" xfId="0" applyFont="1" applyFill="1" applyBorder="1" applyAlignment="1" applyProtection="1">
      <alignment/>
      <protection hidden="1"/>
    </xf>
    <xf numFmtId="0" fontId="24" fillId="39" borderId="12" xfId="0" applyFont="1" applyFill="1" applyBorder="1" applyAlignment="1" applyProtection="1">
      <alignment/>
      <protection/>
    </xf>
    <xf numFmtId="0" fontId="17" fillId="34" borderId="11" xfId="0" applyFont="1" applyFill="1" applyBorder="1" applyAlignment="1" applyProtection="1">
      <alignment/>
      <protection hidden="1"/>
    </xf>
    <xf numFmtId="0" fontId="18" fillId="34" borderId="13" xfId="0" applyFont="1" applyFill="1" applyBorder="1" applyAlignment="1" applyProtection="1">
      <alignment/>
      <protection/>
    </xf>
    <xf numFmtId="0" fontId="18" fillId="34" borderId="12" xfId="0" applyFont="1" applyFill="1" applyBorder="1" applyAlignment="1" applyProtection="1">
      <alignment/>
      <protection/>
    </xf>
    <xf numFmtId="0" fontId="25" fillId="38" borderId="11" xfId="0" applyFont="1" applyFill="1" applyBorder="1" applyAlignment="1" applyProtection="1">
      <alignment/>
      <protection hidden="1"/>
    </xf>
    <xf numFmtId="0" fontId="26" fillId="38" borderId="12" xfId="0" applyFont="1" applyFill="1" applyBorder="1" applyAlignment="1" applyProtection="1">
      <alignment/>
      <protection/>
    </xf>
    <xf numFmtId="0" fontId="23" fillId="38" borderId="11" xfId="0" applyFont="1" applyFill="1" applyBorder="1" applyAlignment="1" applyProtection="1">
      <alignment/>
      <protection hidden="1"/>
    </xf>
    <xf numFmtId="0" fontId="24" fillId="38" borderId="12" xfId="0" applyFont="1" applyFill="1" applyBorder="1" applyAlignment="1" applyProtection="1">
      <alignment/>
      <protection/>
    </xf>
    <xf numFmtId="0" fontId="25" fillId="37" borderId="11" xfId="0" applyFont="1" applyFill="1" applyBorder="1" applyAlignment="1" applyProtection="1">
      <alignment/>
      <protection hidden="1"/>
    </xf>
    <xf numFmtId="0" fontId="26" fillId="37" borderId="12" xfId="0" applyFont="1" applyFill="1" applyBorder="1" applyAlignment="1" applyProtection="1">
      <alignment/>
      <protection/>
    </xf>
    <xf numFmtId="0" fontId="27" fillId="37" borderId="11" xfId="0" applyFont="1" applyFill="1" applyBorder="1" applyAlignment="1" applyProtection="1">
      <alignment/>
      <protection hidden="1"/>
    </xf>
    <xf numFmtId="0" fontId="28" fillId="37" borderId="12" xfId="0" applyFont="1" applyFill="1" applyBorder="1" applyAlignment="1" applyProtection="1">
      <alignment/>
      <protection/>
    </xf>
    <xf numFmtId="0" fontId="17" fillId="38" borderId="11" xfId="0" applyFont="1" applyFill="1" applyBorder="1" applyAlignment="1" applyProtection="1">
      <alignment/>
      <protection hidden="1"/>
    </xf>
    <xf numFmtId="0" fontId="18" fillId="38" borderId="13" xfId="0" applyFont="1" applyFill="1" applyBorder="1" applyAlignment="1" applyProtection="1">
      <alignment/>
      <protection/>
    </xf>
    <xf numFmtId="0" fontId="18" fillId="38" borderId="12" xfId="0" applyFont="1" applyFill="1" applyBorder="1" applyAlignment="1" applyProtection="1">
      <alignment/>
      <protection/>
    </xf>
    <xf numFmtId="0" fontId="27" fillId="36" borderId="11" xfId="0" applyFont="1" applyFill="1" applyBorder="1" applyAlignment="1" applyProtection="1">
      <alignment/>
      <protection hidden="1"/>
    </xf>
    <xf numFmtId="0" fontId="28" fillId="36" borderId="12" xfId="0" applyFont="1" applyFill="1" applyBorder="1" applyAlignment="1" applyProtection="1">
      <alignment/>
      <protection/>
    </xf>
    <xf numFmtId="0" fontId="17" fillId="37" borderId="13" xfId="0" applyFont="1" applyFill="1" applyBorder="1" applyAlignment="1" applyProtection="1">
      <alignment/>
      <protection hidden="1"/>
    </xf>
    <xf numFmtId="0" fontId="17" fillId="37" borderId="12" xfId="0" applyFont="1" applyFill="1" applyBorder="1" applyAlignment="1" applyProtection="1">
      <alignment/>
      <protection hidden="1"/>
    </xf>
    <xf numFmtId="0" fontId="25" fillId="36" borderId="11" xfId="0" applyFont="1" applyFill="1" applyBorder="1" applyAlignment="1" applyProtection="1">
      <alignment/>
      <protection hidden="1"/>
    </xf>
    <xf numFmtId="0" fontId="26" fillId="36" borderId="12" xfId="0" applyFont="1" applyFill="1" applyBorder="1" applyAlignment="1" applyProtection="1">
      <alignment/>
      <protection/>
    </xf>
    <xf numFmtId="0" fontId="24" fillId="35" borderId="12" xfId="0" applyFont="1" applyFill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24" fillId="0" borderId="12" xfId="0" applyFont="1" applyBorder="1" applyAlignment="1" applyProtection="1">
      <alignment/>
      <protection/>
    </xf>
    <xf numFmtId="0" fontId="18" fillId="0" borderId="13" xfId="0" applyFont="1" applyBorder="1" applyAlignment="1" applyProtection="1">
      <alignment/>
      <protection/>
    </xf>
    <xf numFmtId="0" fontId="18" fillId="0" borderId="12" xfId="0" applyFont="1" applyBorder="1" applyAlignment="1" applyProtection="1">
      <alignment/>
      <protection/>
    </xf>
    <xf numFmtId="0" fontId="13" fillId="33" borderId="11" xfId="0" applyFont="1" applyFill="1" applyBorder="1" applyAlignment="1" applyProtection="1">
      <alignment/>
      <protection hidden="1"/>
    </xf>
    <xf numFmtId="0" fontId="14" fillId="33" borderId="12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 vertical="center"/>
      <protection hidden="1"/>
    </xf>
    <xf numFmtId="0" fontId="16" fillId="0" borderId="13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9" fillId="34" borderId="12" xfId="0" applyFont="1" applyFill="1" applyBorder="1" applyAlignment="1" applyProtection="1">
      <alignment/>
      <protection hidden="1"/>
    </xf>
    <xf numFmtId="0" fontId="6" fillId="0" borderId="14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33" borderId="11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32" fillId="0" borderId="0" xfId="0" applyFont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104"/>
  <sheetViews>
    <sheetView showGridLines="0" showRowColHeaders="0" tabSelected="1" workbookViewId="0" topLeftCell="A1">
      <selection activeCell="R15" sqref="R15"/>
    </sheetView>
  </sheetViews>
  <sheetFormatPr defaultColWidth="9.140625" defaultRowHeight="12.75"/>
  <cols>
    <col min="1" max="1" width="3.421875" style="0" customWidth="1"/>
    <col min="4" max="4" width="9.8515625" style="0" bestFit="1" customWidth="1"/>
    <col min="5" max="5" width="9.140625" style="0" customWidth="1"/>
    <col min="7" max="7" width="9.8515625" style="0" bestFit="1" customWidth="1"/>
    <col min="11" max="12" width="9.8515625" style="0" bestFit="1" customWidth="1"/>
    <col min="16" max="16" width="9.8515625" style="0" bestFit="1" customWidth="1"/>
  </cols>
  <sheetData>
    <row r="1" ht="6" customHeight="1"/>
    <row r="2" ht="6" customHeight="1"/>
    <row r="3" spans="2:16" ht="27.75">
      <c r="B3" s="57" t="s">
        <v>90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9"/>
    </row>
    <row r="4" spans="2:16" ht="12.75">
      <c r="B4" s="60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2"/>
    </row>
    <row r="5" spans="2:16" ht="14.25">
      <c r="B5" s="63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</row>
    <row r="6" spans="2:16" ht="15">
      <c r="B6" s="149"/>
      <c r="C6" s="150"/>
      <c r="D6" s="20" t="s">
        <v>68</v>
      </c>
      <c r="E6" s="20" t="s">
        <v>69</v>
      </c>
      <c r="F6" s="20" t="s">
        <v>0</v>
      </c>
      <c r="G6" s="20" t="s">
        <v>1</v>
      </c>
      <c r="H6" s="20" t="s">
        <v>2</v>
      </c>
      <c r="I6" s="20" t="s">
        <v>3</v>
      </c>
      <c r="J6" s="20" t="s">
        <v>4</v>
      </c>
      <c r="K6" s="20" t="s">
        <v>5</v>
      </c>
      <c r="L6" s="20" t="s">
        <v>6</v>
      </c>
      <c r="M6" s="20" t="s">
        <v>7</v>
      </c>
      <c r="N6" s="20" t="s">
        <v>8</v>
      </c>
      <c r="O6" s="20" t="s">
        <v>9</v>
      </c>
      <c r="P6" s="20" t="s">
        <v>70</v>
      </c>
    </row>
    <row r="7" spans="2:16" ht="25.5">
      <c r="B7" s="67" t="s">
        <v>10</v>
      </c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</row>
    <row r="8" spans="2:16" ht="12.75">
      <c r="B8" s="151" t="s">
        <v>11</v>
      </c>
      <c r="C8" s="15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56">
        <f>SUM(D8:O8)</f>
        <v>0</v>
      </c>
    </row>
    <row r="9" spans="2:16" ht="12.75">
      <c r="B9" s="151" t="s">
        <v>82</v>
      </c>
      <c r="C9" s="15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">
        <f>SUM(D9:O9)</f>
        <v>0</v>
      </c>
    </row>
    <row r="10" spans="2:16" ht="12.75">
      <c r="B10" s="30" t="s">
        <v>83</v>
      </c>
      <c r="C10" s="31"/>
      <c r="D10" s="32"/>
      <c r="E10" s="32"/>
      <c r="F10" s="32"/>
      <c r="G10" s="32"/>
      <c r="H10" s="32"/>
      <c r="I10" s="32"/>
      <c r="J10" s="32"/>
      <c r="K10" s="46"/>
      <c r="L10" s="32"/>
      <c r="M10" s="32"/>
      <c r="N10" s="32"/>
      <c r="O10" s="32"/>
      <c r="P10" s="1">
        <f>SUM(D10:O10)</f>
        <v>0</v>
      </c>
    </row>
    <row r="11" spans="2:16" ht="12.75">
      <c r="B11" s="30" t="s">
        <v>89</v>
      </c>
      <c r="C11" s="45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1">
        <f>SUM(D11:O11)</f>
        <v>0</v>
      </c>
    </row>
    <row r="12" spans="2:16" ht="12.75">
      <c r="B12" s="30" t="s">
        <v>26</v>
      </c>
      <c r="C12" s="45"/>
      <c r="D12" s="32"/>
      <c r="E12" s="54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1">
        <f>SUM(D12:O12)</f>
        <v>0</v>
      </c>
    </row>
    <row r="13" spans="2:16" ht="12.75">
      <c r="B13" s="153" t="s">
        <v>81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5"/>
    </row>
    <row r="14" spans="2:16" ht="15">
      <c r="B14" s="143" t="s">
        <v>12</v>
      </c>
      <c r="C14" s="144"/>
      <c r="D14" s="1">
        <f>SUM(D8:D12)</f>
        <v>0</v>
      </c>
      <c r="E14" s="1">
        <f>SUM(E8:E12)</f>
        <v>0</v>
      </c>
      <c r="F14" s="1">
        <f>SUM(F8:F12)</f>
        <v>0</v>
      </c>
      <c r="G14" s="1">
        <f>SUM(G8:G12)</f>
        <v>0</v>
      </c>
      <c r="H14" s="1">
        <f>SUM(H8:H12)</f>
        <v>0</v>
      </c>
      <c r="I14" s="1">
        <f>SUM(I8:I12)</f>
        <v>0</v>
      </c>
      <c r="J14" s="1">
        <f>SUM(J8:J12)</f>
        <v>0</v>
      </c>
      <c r="K14" s="1">
        <f>SUM(K8:K12)</f>
        <v>0</v>
      </c>
      <c r="L14" s="1">
        <f>SUM(L8:L12)</f>
        <v>0</v>
      </c>
      <c r="M14" s="1">
        <f>SUM(M8:M12)</f>
        <v>0</v>
      </c>
      <c r="N14" s="1">
        <f>SUM(N8:N11)</f>
        <v>0</v>
      </c>
      <c r="O14" s="1">
        <f>SUM(O8:O11)</f>
        <v>0</v>
      </c>
      <c r="P14" s="1">
        <f>SUM(P8:P12)</f>
        <v>0</v>
      </c>
    </row>
    <row r="15" spans="2:16" ht="25.5">
      <c r="B15" s="145" t="s">
        <v>13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7"/>
    </row>
    <row r="16" spans="2:16" ht="17.25">
      <c r="B16" s="118" t="s">
        <v>14</v>
      </c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2"/>
    </row>
    <row r="17" spans="2:16" ht="12.75">
      <c r="B17" s="112" t="s">
        <v>86</v>
      </c>
      <c r="C17" s="148"/>
      <c r="D17" s="2">
        <v>0</v>
      </c>
      <c r="E17" s="2">
        <f>SUMIF(2!D2:D156,"移动电话",2!C2:C156)</f>
        <v>0</v>
      </c>
      <c r="F17" s="2">
        <f>SUMIF(3!D2:D133,"移动电话",3!C2:C133)</f>
        <v>0</v>
      </c>
      <c r="G17" s="2">
        <f>SUMIF(4!D2:D132,"移动电话",4!C2:C132)</f>
        <v>0</v>
      </c>
      <c r="H17" s="2">
        <f>SUMIF(5!D2:D143,"移动电话",5!C2:C143)</f>
        <v>0</v>
      </c>
      <c r="I17" s="2">
        <f>SUMIF(6!D2:D200,"移动电话",6!C2:C200)</f>
        <v>0</v>
      </c>
      <c r="J17" s="2">
        <f>SUMIF(7!D2:D28,"移动电话",7!C2:C28)</f>
        <v>0</v>
      </c>
      <c r="K17" s="2">
        <f>SUMIF(8!D2:D139,"移动电话",8!C2:C139)</f>
        <v>0</v>
      </c>
      <c r="L17" s="2">
        <f>SUMIF(9!D2:D151,"移动电话",9!C2:C151)</f>
        <v>0</v>
      </c>
      <c r="M17" s="2">
        <f>SUMIF('10'!D2:D129,"移动电话",'10'!C2:C129)</f>
        <v>0</v>
      </c>
      <c r="N17" s="2">
        <f>SUMIF('11'!D2:D139,"移动电话",'11'!C2:C139)</f>
        <v>0</v>
      </c>
      <c r="O17" s="2">
        <f>SUMIF('12'!D2:D133,"移动电话",'12'!C2:C133)</f>
        <v>0</v>
      </c>
      <c r="P17" s="3">
        <f aca="true" t="shared" si="0" ref="P17:P24">SUM(D17:O17)</f>
        <v>0</v>
      </c>
    </row>
    <row r="18" spans="2:16" ht="12.75">
      <c r="B18" s="33" t="s">
        <v>61</v>
      </c>
      <c r="C18" s="34"/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3">
        <f t="shared" si="0"/>
        <v>0</v>
      </c>
    </row>
    <row r="19" spans="2:16" ht="12.75">
      <c r="B19" s="112" t="s">
        <v>62</v>
      </c>
      <c r="C19" s="139"/>
      <c r="D19" s="2">
        <v>0</v>
      </c>
      <c r="E19" s="2">
        <f aca="true" t="shared" si="1" ref="E19:O19">D19</f>
        <v>0</v>
      </c>
      <c r="F19" s="2">
        <f t="shared" si="1"/>
        <v>0</v>
      </c>
      <c r="G19" s="2">
        <f t="shared" si="1"/>
        <v>0</v>
      </c>
      <c r="H19" s="2">
        <f t="shared" si="1"/>
        <v>0</v>
      </c>
      <c r="I19" s="2">
        <f t="shared" si="1"/>
        <v>0</v>
      </c>
      <c r="J19" s="2">
        <f t="shared" si="1"/>
        <v>0</v>
      </c>
      <c r="K19" s="2">
        <f t="shared" si="1"/>
        <v>0</v>
      </c>
      <c r="L19" s="2">
        <f t="shared" si="1"/>
        <v>0</v>
      </c>
      <c r="M19" s="2">
        <f t="shared" si="1"/>
        <v>0</v>
      </c>
      <c r="N19" s="2">
        <f t="shared" si="1"/>
        <v>0</v>
      </c>
      <c r="O19" s="2">
        <f t="shared" si="1"/>
        <v>0</v>
      </c>
      <c r="P19" s="3">
        <f t="shared" si="0"/>
        <v>0</v>
      </c>
    </row>
    <row r="20" spans="2:16" ht="12.75">
      <c r="B20" s="112" t="s">
        <v>63</v>
      </c>
      <c r="C20" s="139"/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3">
        <f t="shared" si="0"/>
        <v>0</v>
      </c>
    </row>
    <row r="21" spans="2:16" ht="12.75">
      <c r="B21" s="112" t="s">
        <v>71</v>
      </c>
      <c r="C21" s="139"/>
      <c r="D21" s="2">
        <v>0</v>
      </c>
      <c r="E21" s="2">
        <v>0</v>
      </c>
      <c r="F21" s="2">
        <v>0</v>
      </c>
      <c r="G21" s="2">
        <f>F21</f>
        <v>0</v>
      </c>
      <c r="H21" s="2">
        <f>G21</f>
        <v>0</v>
      </c>
      <c r="I21" s="2">
        <f>H21</f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3">
        <f t="shared" si="0"/>
        <v>0</v>
      </c>
    </row>
    <row r="22" spans="2:16" ht="12.75">
      <c r="B22" s="112" t="s">
        <v>26</v>
      </c>
      <c r="C22" s="139"/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3">
        <f t="shared" si="0"/>
        <v>0</v>
      </c>
    </row>
    <row r="23" spans="2:16" ht="12.75">
      <c r="B23" s="112" t="s">
        <v>26</v>
      </c>
      <c r="C23" s="139"/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3">
        <f t="shared" si="0"/>
        <v>0</v>
      </c>
    </row>
    <row r="24" spans="2:16" ht="12.75">
      <c r="B24" s="114" t="s">
        <v>27</v>
      </c>
      <c r="C24" s="140"/>
      <c r="D24" s="3">
        <f>SUM(D17:D23)</f>
        <v>0</v>
      </c>
      <c r="E24" s="3">
        <f>SUM(E17:E23)</f>
        <v>0</v>
      </c>
      <c r="F24" s="3">
        <f>SUM(F17:F23)</f>
        <v>0</v>
      </c>
      <c r="G24" s="3">
        <f>SUM(G17:G23)</f>
        <v>0</v>
      </c>
      <c r="H24" s="3">
        <f>SUM(H17:H23)</f>
        <v>0</v>
      </c>
      <c r="I24" s="3">
        <f>SUM(I17:I23)</f>
        <v>0</v>
      </c>
      <c r="J24" s="3">
        <f>SUM(J17:J23)</f>
        <v>0</v>
      </c>
      <c r="K24" s="3">
        <f>SUM(K17:K23)</f>
        <v>0</v>
      </c>
      <c r="L24" s="3">
        <f>SUM(L17:L23)</f>
        <v>0</v>
      </c>
      <c r="M24" s="3">
        <f>SUM(M17:M23)</f>
        <v>0</v>
      </c>
      <c r="N24" s="3">
        <f>SUM(N17:N23)</f>
        <v>0</v>
      </c>
      <c r="O24" s="3">
        <f>SUM(O17:O23)</f>
        <v>0</v>
      </c>
      <c r="P24" s="3">
        <f t="shared" si="0"/>
        <v>0</v>
      </c>
    </row>
    <row r="25" spans="2:16" ht="17.25">
      <c r="B25" s="109" t="s">
        <v>15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2"/>
    </row>
    <row r="26" spans="2:16" ht="12.75">
      <c r="B26" s="108" t="s">
        <v>64</v>
      </c>
      <c r="C26" s="100"/>
      <c r="D26" s="4">
        <f>SUMIF(1!D2:D200,"食品",1!C2:C200)</f>
        <v>72.93</v>
      </c>
      <c r="E26" s="4">
        <f>SUMIF(2!D2:D200,"食品",2!C2:C200)</f>
        <v>0</v>
      </c>
      <c r="F26" s="4">
        <f>SUMIF(3!D2:D200,"食品",2!C2:C200)</f>
        <v>0</v>
      </c>
      <c r="G26" s="4">
        <f>SUMIF(4!D2:D132,"食品",4!C2:C132)</f>
        <v>0</v>
      </c>
      <c r="H26" s="4">
        <f>SUMIF(5!D2:D143,"食品",5!C2:C143)</f>
        <v>0</v>
      </c>
      <c r="I26" s="4">
        <f>SUMIF(6!D2:D151,"食品",6!C2:C151)</f>
        <v>0</v>
      </c>
      <c r="J26" s="4">
        <f>SUMIF(7!D2:D108,"食品",7!C2:C108)</f>
        <v>0</v>
      </c>
      <c r="K26" s="4">
        <f>SUMIF(8!D2:D139,"食品",8!C2:C139)</f>
        <v>0</v>
      </c>
      <c r="L26" s="4">
        <f>SUMIF(9!D2:D151,"食品",9!C2:C151)</f>
        <v>0</v>
      </c>
      <c r="M26" s="4">
        <f>SUMIF('10'!D2:D129,"食品",'10'!C2:C129)</f>
        <v>0</v>
      </c>
      <c r="N26" s="4">
        <f>SUMIF('11'!D2:D139,"食品",'11'!C2:C139)</f>
        <v>0</v>
      </c>
      <c r="O26" s="4">
        <f>SUMIF('12'!D2:D133,"食品",'12'!C2:C133)</f>
        <v>0</v>
      </c>
      <c r="P26" s="5">
        <f aca="true" t="shared" si="2" ref="P26:P32">SUM(D26:O26)</f>
        <v>72.93</v>
      </c>
    </row>
    <row r="27" spans="2:16" ht="12.75">
      <c r="B27" s="108" t="s">
        <v>77</v>
      </c>
      <c r="C27" s="100"/>
      <c r="D27" s="4">
        <f>SUMIF(1!D1:D100,"家居用品",1!C1:C100)</f>
        <v>0</v>
      </c>
      <c r="E27" s="4">
        <f>SUMIF(2!D2:D199,"家居用品",2!C2:C199)</f>
        <v>0</v>
      </c>
      <c r="F27" s="4">
        <f>SUMIF(3!D2:D133,"家居用品",3!C2:C133)</f>
        <v>0</v>
      </c>
      <c r="G27" s="4">
        <f>SUMIF(4!D2:D132,"家居用品",4!C2:C132)</f>
        <v>0</v>
      </c>
      <c r="H27" s="4">
        <f>SUMIF(5!D2:D143,"家居用品",5!C2:C143)</f>
        <v>0</v>
      </c>
      <c r="I27" s="4">
        <f>SUMIF(6!D2:D200,"家居用品",6!C2:C200)</f>
        <v>0</v>
      </c>
      <c r="J27" s="4">
        <f>SUMIF(7!D2:D108,"家居用品",7!C2:C108)</f>
        <v>0</v>
      </c>
      <c r="K27" s="4">
        <f>SUMIF(8!D2:D139,"家居用品",8!C2:C139)</f>
        <v>0</v>
      </c>
      <c r="L27" s="4">
        <f>SUMIF(9!D2:D151,"家居用品",9!C2:C151)</f>
        <v>0</v>
      </c>
      <c r="M27" s="4">
        <f>SUMIF('10'!D2:D12,"家居用品",'10'!C2:C42)</f>
        <v>0</v>
      </c>
      <c r="N27" s="4">
        <f>SUMIF('11'!D2:D139,"家居用品",'11'!C2:C139)</f>
        <v>0</v>
      </c>
      <c r="O27" s="4">
        <f>SUMIF('12'!D2:D133,"家居用品",'12'!C2:C133)</f>
        <v>0</v>
      </c>
      <c r="P27" s="5">
        <f t="shared" si="2"/>
        <v>0</v>
      </c>
    </row>
    <row r="28" spans="2:16" ht="12.75">
      <c r="B28" s="108" t="s">
        <v>66</v>
      </c>
      <c r="C28" s="100"/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5">
        <f t="shared" si="2"/>
        <v>0</v>
      </c>
    </row>
    <row r="29" spans="2:16" ht="12.75">
      <c r="B29" s="108" t="s">
        <v>74</v>
      </c>
      <c r="C29" s="100"/>
      <c r="D29" s="4">
        <f>SUMIF(1!D2:D200,"孩子花销",1!C2:C200)</f>
        <v>0</v>
      </c>
      <c r="E29" s="4">
        <f>SUMIF(2!D2:D198,"孩子花销",2!C2:C198)</f>
        <v>0</v>
      </c>
      <c r="F29" s="4">
        <f>SUMIF(3!D1:D2,"孩子花销",3!C1:C2)</f>
        <v>0</v>
      </c>
      <c r="G29" s="4">
        <f>SUMIF(4!D2:D16,"孩子花销",4!C2:C16)</f>
        <v>0</v>
      </c>
      <c r="H29" s="4">
        <f>SUMIF(5!D2:D143,"孩子花销",5!C2:C143)</f>
        <v>0</v>
      </c>
      <c r="I29" s="4">
        <f>SUMIF(6!D2:D200,"孩子花销",6!C2:C200)</f>
        <v>0</v>
      </c>
      <c r="J29" s="4">
        <f>SUMIF(7!D2:D108,"孩子花销",7!C2:C108)</f>
        <v>0</v>
      </c>
      <c r="K29" s="4">
        <f>SUMIF(8!D2:D139,"孩子花销",8!C2:C139)</f>
        <v>0</v>
      </c>
      <c r="L29" s="4">
        <f>SUMIF(9!D2:D151,"孩子花销",9!C2:C151)</f>
        <v>0</v>
      </c>
      <c r="M29" s="4">
        <f>SUMIF('10'!D2:D129,"孩子花销",'10'!C2:C129)</f>
        <v>0</v>
      </c>
      <c r="N29" s="4">
        <f>SUMIF('11'!D2:D139,"孩子花销",'11'!C2:C139)</f>
        <v>0</v>
      </c>
      <c r="O29" s="4">
        <f>SUMIF('12'!D2:D133,"孩子花销",'12'!C2:C133)</f>
        <v>0</v>
      </c>
      <c r="P29" s="5">
        <f t="shared" si="2"/>
        <v>0</v>
      </c>
    </row>
    <row r="30" spans="2:16" ht="12.75">
      <c r="B30" s="35" t="s">
        <v>75</v>
      </c>
      <c r="C30" s="36"/>
      <c r="D30" s="4">
        <v>0</v>
      </c>
      <c r="E30" s="4">
        <f>SUMIF(2!D2:D198,"父母花销",2!C2:C198)</f>
        <v>0</v>
      </c>
      <c r="F30" s="4">
        <f>SUMIF(3!D2:D2,"父母花销",3!C2:C2)</f>
        <v>0</v>
      </c>
      <c r="G30" s="4">
        <f>SUMIF(4!D2:D16,"父母花销",4!C2:C16)</f>
        <v>0</v>
      </c>
      <c r="H30" s="4">
        <f>SUMIF(5!D2:D200,"父母花销",5!C2:C200)</f>
        <v>0</v>
      </c>
      <c r="I30" s="4">
        <f>SUMIF(6!D2:D200,"父母花销",6!C2:C200)</f>
        <v>0</v>
      </c>
      <c r="J30" s="4">
        <f>SUMIF(7!D1:D1,"父母花销",7!C1:C1)</f>
        <v>0</v>
      </c>
      <c r="K30" s="4">
        <f>SUMIF(8!D1:D45,"父母花销",8!C1:C45)</f>
        <v>0</v>
      </c>
      <c r="L30" s="4">
        <f>SUMIF(9!D2:D10,"父母花销",9!C2:C10)</f>
        <v>0</v>
      </c>
      <c r="M30" s="4">
        <f>SUMIF('10'!D2:D200,"父母花销",'10'!C2:C200)</f>
        <v>0</v>
      </c>
      <c r="N30" s="4">
        <f>SUMIF('11'!D2:D7,"父母花销",'11'!C2:C7)</f>
        <v>0</v>
      </c>
      <c r="O30" s="4">
        <f>SUMIF('12'!D2:D200,"父母花销",'12'!C2:C200)</f>
        <v>0</v>
      </c>
      <c r="P30" s="5">
        <f t="shared" si="2"/>
        <v>0</v>
      </c>
    </row>
    <row r="31" spans="2:16" ht="12.75">
      <c r="B31" s="108" t="s">
        <v>26</v>
      </c>
      <c r="C31" s="100"/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5">
        <f t="shared" si="2"/>
        <v>0</v>
      </c>
    </row>
    <row r="32" spans="2:16" ht="12.75">
      <c r="B32" s="99" t="s">
        <v>33</v>
      </c>
      <c r="C32" s="138"/>
      <c r="D32" s="5">
        <f aca="true" t="shared" si="3" ref="D32:O32">SUM(D26:D31)</f>
        <v>72.93</v>
      </c>
      <c r="E32" s="5">
        <f>SUM(E26:E31)</f>
        <v>0</v>
      </c>
      <c r="F32" s="5">
        <f t="shared" si="3"/>
        <v>0</v>
      </c>
      <c r="G32" s="5">
        <f t="shared" si="3"/>
        <v>0</v>
      </c>
      <c r="H32" s="5">
        <f t="shared" si="3"/>
        <v>0</v>
      </c>
      <c r="I32" s="5">
        <f t="shared" si="3"/>
        <v>0</v>
      </c>
      <c r="J32" s="5">
        <f t="shared" si="3"/>
        <v>0</v>
      </c>
      <c r="K32" s="5">
        <f t="shared" si="3"/>
        <v>0</v>
      </c>
      <c r="L32" s="5">
        <f t="shared" si="3"/>
        <v>0</v>
      </c>
      <c r="M32" s="5">
        <f t="shared" si="3"/>
        <v>0</v>
      </c>
      <c r="N32" s="5">
        <f t="shared" si="3"/>
        <v>0</v>
      </c>
      <c r="O32" s="5">
        <f t="shared" si="3"/>
        <v>0</v>
      </c>
      <c r="P32" s="5">
        <f t="shared" si="2"/>
        <v>72.93</v>
      </c>
    </row>
    <row r="33" spans="2:16" ht="17.25">
      <c r="B33" s="101" t="s">
        <v>16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2:16" ht="12.75">
      <c r="B34" s="136" t="s">
        <v>49</v>
      </c>
      <c r="C34" s="137"/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6">
        <f aca="true" t="shared" si="4" ref="P34:P40">SUM(D34:O34)</f>
        <v>0</v>
      </c>
    </row>
    <row r="35" spans="2:16" ht="12.75">
      <c r="B35" s="136" t="s">
        <v>50</v>
      </c>
      <c r="C35" s="137"/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6">
        <f t="shared" si="4"/>
        <v>0</v>
      </c>
    </row>
    <row r="36" spans="2:16" ht="12.75">
      <c r="B36" s="136" t="s">
        <v>51</v>
      </c>
      <c r="C36" s="137"/>
      <c r="D36" s="29">
        <v>0</v>
      </c>
      <c r="E36" s="29">
        <v>0</v>
      </c>
      <c r="F36" s="29">
        <v>0</v>
      </c>
      <c r="G36" s="29">
        <f>SUMIF(4!D1:D8,"修理费",4!C1:C8)</f>
        <v>0</v>
      </c>
      <c r="H36" s="29">
        <v>0</v>
      </c>
      <c r="I36" s="29">
        <v>0</v>
      </c>
      <c r="J36" s="29">
        <v>0</v>
      </c>
      <c r="K36" s="29">
        <f>SUMIF(8!D1:D1,"修理费",8!C1:C1)</f>
        <v>0</v>
      </c>
      <c r="L36" s="29">
        <v>0</v>
      </c>
      <c r="M36" s="29">
        <f>SUMIF('10'!D1:D5,"修理费",'10'!C1:C35)</f>
        <v>0</v>
      </c>
      <c r="N36" s="29">
        <v>0</v>
      </c>
      <c r="O36" s="29">
        <f>SUMIF('12'!D1:D41,"修理费",'12'!C1:C41)</f>
        <v>0</v>
      </c>
      <c r="P36" s="6">
        <f t="shared" si="4"/>
        <v>0</v>
      </c>
    </row>
    <row r="37" spans="2:16" ht="12.75">
      <c r="B37" s="136" t="s">
        <v>52</v>
      </c>
      <c r="C37" s="137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6">
        <f t="shared" si="4"/>
        <v>0</v>
      </c>
    </row>
    <row r="38" spans="2:16" ht="12.75">
      <c r="B38" s="136" t="s">
        <v>53</v>
      </c>
      <c r="C38" s="137"/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6">
        <f t="shared" si="4"/>
        <v>0</v>
      </c>
    </row>
    <row r="39" spans="2:16" ht="12.75">
      <c r="B39" s="37" t="s">
        <v>26</v>
      </c>
      <c r="C39" s="38"/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6">
        <f t="shared" si="4"/>
        <v>0</v>
      </c>
    </row>
    <row r="40" spans="2:16" ht="12.75">
      <c r="B40" s="132" t="s">
        <v>27</v>
      </c>
      <c r="C40" s="133"/>
      <c r="D40" s="6">
        <f>SUM(D34:D39)</f>
        <v>0</v>
      </c>
      <c r="E40" s="6">
        <f>SUM(E34:E39)</f>
        <v>0</v>
      </c>
      <c r="F40" s="6">
        <f aca="true" t="shared" si="5" ref="F40:O40">SUM(F34:F39)</f>
        <v>0</v>
      </c>
      <c r="G40" s="6">
        <f t="shared" si="5"/>
        <v>0</v>
      </c>
      <c r="H40" s="6">
        <f t="shared" si="5"/>
        <v>0</v>
      </c>
      <c r="I40" s="6">
        <f t="shared" si="5"/>
        <v>0</v>
      </c>
      <c r="J40" s="6">
        <f t="shared" si="5"/>
        <v>0</v>
      </c>
      <c r="K40" s="6">
        <f t="shared" si="5"/>
        <v>0</v>
      </c>
      <c r="L40" s="6">
        <f t="shared" si="5"/>
        <v>0</v>
      </c>
      <c r="M40" s="6">
        <f t="shared" si="5"/>
        <v>0</v>
      </c>
      <c r="N40" s="6">
        <f t="shared" si="5"/>
        <v>0</v>
      </c>
      <c r="O40" s="6">
        <f t="shared" si="5"/>
        <v>0</v>
      </c>
      <c r="P40" s="6">
        <f t="shared" si="4"/>
        <v>0</v>
      </c>
    </row>
    <row r="41" spans="2:19" ht="17.25">
      <c r="B41" s="93" t="s">
        <v>17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5"/>
      <c r="S41" s="51"/>
    </row>
    <row r="42" spans="2:16" ht="12.75">
      <c r="B42" s="125" t="s">
        <v>54</v>
      </c>
      <c r="C42" s="126"/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8">
        <f>SUM(D42:O42)</f>
        <v>0</v>
      </c>
    </row>
    <row r="43" spans="2:16" ht="12.75">
      <c r="B43" s="125" t="s">
        <v>55</v>
      </c>
      <c r="C43" s="126"/>
      <c r="D43" s="7">
        <v>0</v>
      </c>
      <c r="E43" s="7">
        <v>0</v>
      </c>
      <c r="F43" s="7">
        <v>0</v>
      </c>
      <c r="G43" s="7">
        <v>0</v>
      </c>
      <c r="H43" s="7">
        <f>SUMIF(5!D2:D200,"音像制品",5!C2:C200)</f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8">
        <f>SUM(D43:O43)</f>
        <v>0</v>
      </c>
    </row>
    <row r="44" spans="2:16" ht="12.75">
      <c r="B44" s="125" t="s">
        <v>56</v>
      </c>
      <c r="C44" s="126"/>
      <c r="D44" s="7">
        <v>0</v>
      </c>
      <c r="E44" s="7">
        <v>0</v>
      </c>
      <c r="F44" s="7">
        <v>0</v>
      </c>
      <c r="G44" s="7">
        <v>0</v>
      </c>
      <c r="H44" s="7">
        <f>SUMIF(5!D2:D200,"电影/演出",5!C2:C200)</f>
        <v>0</v>
      </c>
      <c r="I44" s="7">
        <v>0</v>
      </c>
      <c r="J44" s="7">
        <f>SUMIF(7!D2:D83,"电影演出",7!C2:C83)</f>
        <v>0</v>
      </c>
      <c r="K44" s="7">
        <v>0</v>
      </c>
      <c r="L44" s="7">
        <v>0</v>
      </c>
      <c r="M44" s="7">
        <f>SUMIF('10'!D2:D129,"电影/演出",'10'!C2:C129)</f>
        <v>0</v>
      </c>
      <c r="N44" s="7">
        <v>0</v>
      </c>
      <c r="O44" s="7">
        <v>0</v>
      </c>
      <c r="P44" s="8">
        <f>SUM(D44:O44)</f>
        <v>0</v>
      </c>
    </row>
    <row r="45" spans="2:16" ht="12.75">
      <c r="B45" s="125" t="s">
        <v>32</v>
      </c>
      <c r="C45" s="126"/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8">
        <f>SUM(D45:O45)</f>
        <v>0</v>
      </c>
    </row>
    <row r="46" spans="2:16" ht="12.75">
      <c r="B46" s="127" t="s">
        <v>33</v>
      </c>
      <c r="C46" s="128"/>
      <c r="D46" s="8">
        <f aca="true" t="shared" si="6" ref="D46:O46">SUM(D42:D45)</f>
        <v>0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>
        <f t="shared" si="6"/>
        <v>0</v>
      </c>
      <c r="J46" s="8">
        <f t="shared" si="6"/>
        <v>0</v>
      </c>
      <c r="K46" s="8">
        <f t="shared" si="6"/>
        <v>0</v>
      </c>
      <c r="L46" s="8">
        <f t="shared" si="6"/>
        <v>0</v>
      </c>
      <c r="M46" s="8">
        <f t="shared" si="6"/>
        <v>0</v>
      </c>
      <c r="N46" s="8">
        <f t="shared" si="6"/>
        <v>0</v>
      </c>
      <c r="O46" s="8">
        <f t="shared" si="6"/>
        <v>0</v>
      </c>
      <c r="P46" s="8">
        <f>SUM(D46:O46)</f>
        <v>0</v>
      </c>
    </row>
    <row r="47" spans="2:16" ht="17.25">
      <c r="B47" s="129" t="s">
        <v>18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1"/>
    </row>
    <row r="48" spans="2:16" ht="12.75">
      <c r="B48" s="39" t="s">
        <v>57</v>
      </c>
      <c r="C48" s="40"/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9">
        <v>0</v>
      </c>
      <c r="P48" s="10">
        <f aca="true" t="shared" si="7" ref="P48:P55">SUM(D48:O48)</f>
        <v>0</v>
      </c>
    </row>
    <row r="49" spans="2:16" ht="12.75">
      <c r="B49" s="39" t="s">
        <v>58</v>
      </c>
      <c r="C49" s="40"/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10">
        <f t="shared" si="7"/>
        <v>0</v>
      </c>
    </row>
    <row r="50" spans="2:16" ht="12.75">
      <c r="B50" s="39" t="s">
        <v>84</v>
      </c>
      <c r="C50" s="40"/>
      <c r="D50" s="9">
        <f>SUMIF(1!D2:D200,"看病吃药",1!C2:C200)</f>
        <v>0</v>
      </c>
      <c r="E50" s="9">
        <f>SUMIF(2!D2:D56,"看病吃药",2!C2:C56)</f>
        <v>0</v>
      </c>
      <c r="F50" s="9">
        <f>SUMIF(3!D2:D133,"看病吃药",3!C2:C133)</f>
        <v>0</v>
      </c>
      <c r="G50" s="9">
        <f>SUMIF(4!D2:D132,"看病吃药",4!C2:C132)</f>
        <v>0</v>
      </c>
      <c r="H50" s="9">
        <f>SUMIF(5!D2:D143,"看病吃药",5!C2:C143)</f>
        <v>0</v>
      </c>
      <c r="I50" s="9">
        <f>SUMIF(6!D2:D151,"看病吃药",6!C2:C151)</f>
        <v>0</v>
      </c>
      <c r="J50" s="9">
        <f>SUMIF(7!D1:D16,"看病吃药",7!C1:C16)</f>
        <v>0</v>
      </c>
      <c r="K50" s="9">
        <f>SUMIF(8!D1:D48,"看病吃药",8!C1:C48)</f>
        <v>0</v>
      </c>
      <c r="L50" s="9">
        <f>SUMIF(9!D2:D151,"看病吃药",9!C2:C151)</f>
        <v>0</v>
      </c>
      <c r="M50" s="9">
        <f>SUMIF('10'!D2:D129,"看病吃药",'10'!C2:C129)</f>
        <v>0</v>
      </c>
      <c r="N50" s="9">
        <f>SUMIF('11'!D2:D139,"看病吃药",'11'!C2:C139)</f>
        <v>0</v>
      </c>
      <c r="O50" s="9">
        <f>SUMIF('12'!D2:D133,"看病吃药",'12'!C2:C133)</f>
        <v>0</v>
      </c>
      <c r="P50" s="10">
        <f t="shared" si="7"/>
        <v>0</v>
      </c>
    </row>
    <row r="51" spans="2:16" ht="12.75">
      <c r="B51" s="39" t="s">
        <v>32</v>
      </c>
      <c r="C51" s="40"/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10">
        <f t="shared" si="7"/>
        <v>0</v>
      </c>
    </row>
    <row r="52" spans="2:16" ht="12.75">
      <c r="B52" s="39" t="s">
        <v>32</v>
      </c>
      <c r="C52" s="40"/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10">
        <f t="shared" si="7"/>
        <v>0</v>
      </c>
    </row>
    <row r="53" spans="2:16" ht="12.75">
      <c r="B53" s="121" t="s">
        <v>32</v>
      </c>
      <c r="C53" s="122"/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9">
        <v>0</v>
      </c>
      <c r="P53" s="10">
        <f t="shared" si="7"/>
        <v>0</v>
      </c>
    </row>
    <row r="54" spans="2:16" ht="12.75">
      <c r="B54" s="121" t="s">
        <v>32</v>
      </c>
      <c r="C54" s="122"/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10">
        <f t="shared" si="7"/>
        <v>0</v>
      </c>
    </row>
    <row r="55" spans="2:16" ht="12.75">
      <c r="B55" s="123" t="s">
        <v>27</v>
      </c>
      <c r="C55" s="124"/>
      <c r="D55" s="10">
        <f>SUM(D48:D54)</f>
        <v>0</v>
      </c>
      <c r="E55" s="10">
        <f aca="true" t="shared" si="8" ref="E55:O55">SUM(E48:E54)</f>
        <v>0</v>
      </c>
      <c r="F55" s="10">
        <f t="shared" si="8"/>
        <v>0</v>
      </c>
      <c r="G55" s="10">
        <f t="shared" si="8"/>
        <v>0</v>
      </c>
      <c r="H55" s="10">
        <f t="shared" si="8"/>
        <v>0</v>
      </c>
      <c r="I55" s="10">
        <f t="shared" si="8"/>
        <v>0</v>
      </c>
      <c r="J55" s="10">
        <f t="shared" si="8"/>
        <v>0</v>
      </c>
      <c r="K55" s="10">
        <f t="shared" si="8"/>
        <v>0</v>
      </c>
      <c r="L55" s="10">
        <f t="shared" si="8"/>
        <v>0</v>
      </c>
      <c r="M55" s="10">
        <f t="shared" si="8"/>
        <v>0</v>
      </c>
      <c r="N55" s="10">
        <f t="shared" si="8"/>
        <v>0</v>
      </c>
      <c r="O55" s="10">
        <f t="shared" si="8"/>
        <v>0</v>
      </c>
      <c r="P55" s="10">
        <f t="shared" si="7"/>
        <v>0</v>
      </c>
    </row>
    <row r="56" spans="2:16" ht="17.25">
      <c r="B56" s="96" t="s">
        <v>19</v>
      </c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8"/>
    </row>
    <row r="57" spans="2:16" ht="12.75">
      <c r="B57" s="90" t="s">
        <v>41</v>
      </c>
      <c r="C57" s="91"/>
      <c r="D57" s="11">
        <f>SUMIF(1!D2:D40,"车船机票",1!C2:C40)</f>
        <v>0</v>
      </c>
      <c r="E57" s="11">
        <f>SUMIF(2!D2:D156,"车船机票",2!C2:C156)</f>
        <v>0</v>
      </c>
      <c r="F57" s="11">
        <f>SUMIF(3!D2:D133,"车船机票",3!C2:C133)</f>
        <v>0</v>
      </c>
      <c r="G57" s="11">
        <f>SUMIF(4!D2:D16,"车船机票",4!C2:C16)</f>
        <v>0</v>
      </c>
      <c r="H57" s="11">
        <f>SUMIF(5!D2:D7,"车船机票",5!C2:C7)</f>
        <v>0</v>
      </c>
      <c r="I57" s="11">
        <f>SUMIF(6!D2:D151,"车船机票",6!C2:C151)</f>
        <v>0</v>
      </c>
      <c r="J57" s="11">
        <f>SUMIF(7!D2:D108,"车船机票",7!C2:C108)</f>
        <v>0</v>
      </c>
      <c r="K57" s="11">
        <f>SUMIF(8!D2:D139,"车船机票",8!C2:C139)</f>
        <v>0</v>
      </c>
      <c r="L57" s="11">
        <f>SUMIF(9!D1:D131,"车船机票",9!C1:C131)</f>
        <v>0</v>
      </c>
      <c r="M57" s="11">
        <f>SUMIF('10'!D2:D129,"车船机票",'10'!C2:C129)</f>
        <v>0</v>
      </c>
      <c r="N57" s="11">
        <f>SUMIF('11'!D2:D139,"车船机票",'11'!C2:C139)</f>
        <v>0</v>
      </c>
      <c r="O57" s="11">
        <f>SUMIF('12'!D1:D133,"车船机票",'12'!C2:C133)</f>
        <v>0</v>
      </c>
      <c r="P57" s="12">
        <f aca="true" t="shared" si="9" ref="P57:P64">SUM(D57:O57)</f>
        <v>0</v>
      </c>
    </row>
    <row r="58" spans="2:16" ht="12.75">
      <c r="B58" s="90" t="s">
        <v>42</v>
      </c>
      <c r="C58" s="91"/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2">
        <f t="shared" si="9"/>
        <v>0</v>
      </c>
    </row>
    <row r="59" spans="2:16" ht="12.75">
      <c r="B59" s="90" t="s">
        <v>43</v>
      </c>
      <c r="C59" s="91"/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2">
        <f t="shared" si="9"/>
        <v>0</v>
      </c>
    </row>
    <row r="60" spans="2:16" ht="12.75">
      <c r="B60" s="90" t="s">
        <v>44</v>
      </c>
      <c r="C60" s="91"/>
      <c r="D60" s="11">
        <v>0</v>
      </c>
      <c r="E60" s="11">
        <v>0</v>
      </c>
      <c r="F60" s="11">
        <v>0</v>
      </c>
      <c r="G60" s="11">
        <f>SUMIF(4!D2:D16,"纪念品",4!C2:C16)</f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2">
        <f t="shared" si="9"/>
        <v>0</v>
      </c>
    </row>
    <row r="61" spans="2:16" ht="12.75">
      <c r="B61" s="90" t="s">
        <v>45</v>
      </c>
      <c r="C61" s="91"/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2">
        <f t="shared" si="9"/>
        <v>0</v>
      </c>
    </row>
    <row r="62" spans="2:16" ht="12.75">
      <c r="B62" s="41" t="s">
        <v>88</v>
      </c>
      <c r="C62" s="42"/>
      <c r="D62" s="11"/>
      <c r="E62" s="11"/>
      <c r="F62" s="11"/>
      <c r="G62" s="11">
        <f>SUMIF(4!D2:D16,"门票",4!C2:C16)</f>
        <v>0</v>
      </c>
      <c r="H62" s="11"/>
      <c r="I62" s="11"/>
      <c r="J62" s="11"/>
      <c r="K62" s="11"/>
      <c r="L62" s="11"/>
      <c r="M62" s="11"/>
      <c r="N62" s="11"/>
      <c r="O62" s="11"/>
      <c r="P62" s="12"/>
    </row>
    <row r="63" spans="2:16" ht="12.75">
      <c r="B63" s="41" t="s">
        <v>32</v>
      </c>
      <c r="C63" s="42"/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2">
        <f>SUM(D63:O63)</f>
        <v>0</v>
      </c>
    </row>
    <row r="64" spans="2:16" ht="12.75">
      <c r="B64" s="116" t="s">
        <v>33</v>
      </c>
      <c r="C64" s="117"/>
      <c r="D64" s="12">
        <f aca="true" t="shared" si="10" ref="D64:O64">SUM(D57:D63)</f>
        <v>0</v>
      </c>
      <c r="E64" s="12">
        <f t="shared" si="10"/>
        <v>0</v>
      </c>
      <c r="F64" s="12">
        <f t="shared" si="10"/>
        <v>0</v>
      </c>
      <c r="G64" s="12">
        <f t="shared" si="10"/>
        <v>0</v>
      </c>
      <c r="H64" s="12">
        <f t="shared" si="10"/>
        <v>0</v>
      </c>
      <c r="I64" s="12">
        <f t="shared" si="10"/>
        <v>0</v>
      </c>
      <c r="J64" s="12">
        <f t="shared" si="10"/>
        <v>0</v>
      </c>
      <c r="K64" s="12">
        <f t="shared" si="10"/>
        <v>0</v>
      </c>
      <c r="L64" s="12">
        <f t="shared" si="10"/>
        <v>0</v>
      </c>
      <c r="M64" s="12">
        <f t="shared" si="10"/>
        <v>0</v>
      </c>
      <c r="N64" s="12">
        <f t="shared" si="10"/>
        <v>0</v>
      </c>
      <c r="O64" s="12">
        <f t="shared" si="10"/>
        <v>0</v>
      </c>
      <c r="P64" s="12">
        <f t="shared" si="9"/>
        <v>0</v>
      </c>
    </row>
    <row r="65" spans="2:16" ht="17.25">
      <c r="B65" s="118" t="s">
        <v>20</v>
      </c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20"/>
    </row>
    <row r="66" spans="2:16" ht="12.75">
      <c r="B66" s="112" t="s">
        <v>46</v>
      </c>
      <c r="C66" s="113"/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3">
        <f>SUM(D66:O66)</f>
        <v>0</v>
      </c>
    </row>
    <row r="67" spans="2:16" ht="12.75">
      <c r="B67" s="112" t="s">
        <v>47</v>
      </c>
      <c r="C67" s="113"/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f>SUMIF('11'!D2:D88,"健身用品",'11'!C2:C88)</f>
        <v>0</v>
      </c>
      <c r="O67" s="2">
        <v>0</v>
      </c>
      <c r="P67" s="3">
        <f>SUM(D67:O67)</f>
        <v>0</v>
      </c>
    </row>
    <row r="68" spans="2:16" ht="12.75">
      <c r="B68" s="112" t="s">
        <v>48</v>
      </c>
      <c r="C68" s="113"/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3">
        <f>SUM(D68:O68)</f>
        <v>0</v>
      </c>
    </row>
    <row r="69" spans="2:16" ht="12.75">
      <c r="B69" s="112" t="s">
        <v>32</v>
      </c>
      <c r="C69" s="113"/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3">
        <f>SUM(D69:O69)</f>
        <v>0</v>
      </c>
    </row>
    <row r="70" spans="2:16" ht="12.75">
      <c r="B70" s="114" t="s">
        <v>33</v>
      </c>
      <c r="C70" s="115"/>
      <c r="D70" s="3">
        <f>SUM(D66:D69)</f>
        <v>0</v>
      </c>
      <c r="E70" s="3">
        <f aca="true" t="shared" si="11" ref="E70:O70">SUM(E66:E69)</f>
        <v>0</v>
      </c>
      <c r="F70" s="3">
        <f t="shared" si="11"/>
        <v>0</v>
      </c>
      <c r="G70" s="3">
        <f t="shared" si="11"/>
        <v>0</v>
      </c>
      <c r="H70" s="3">
        <f t="shared" si="11"/>
        <v>0</v>
      </c>
      <c r="I70" s="3">
        <f t="shared" si="11"/>
        <v>0</v>
      </c>
      <c r="J70" s="3">
        <f t="shared" si="11"/>
        <v>0</v>
      </c>
      <c r="K70" s="3">
        <f t="shared" si="11"/>
        <v>0</v>
      </c>
      <c r="L70" s="3">
        <f t="shared" si="11"/>
        <v>0</v>
      </c>
      <c r="M70" s="3">
        <f t="shared" si="11"/>
        <v>0</v>
      </c>
      <c r="N70" s="3">
        <f t="shared" si="11"/>
        <v>0</v>
      </c>
      <c r="O70" s="3">
        <f t="shared" si="11"/>
        <v>0</v>
      </c>
      <c r="P70" s="3">
        <f>SUM(D70:O70)</f>
        <v>0</v>
      </c>
    </row>
    <row r="71" spans="2:16" ht="17.25">
      <c r="B71" s="109" t="s">
        <v>21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1"/>
    </row>
    <row r="72" spans="2:16" ht="12.75">
      <c r="B72" s="108" t="s">
        <v>37</v>
      </c>
      <c r="C72" s="100"/>
      <c r="D72" s="4">
        <v>0</v>
      </c>
      <c r="E72" s="4">
        <v>0</v>
      </c>
      <c r="F72" s="4">
        <f>SUMIF(3!D1:D35,"杂志",3!C1:C35)</f>
        <v>0</v>
      </c>
      <c r="G72" s="4">
        <v>0</v>
      </c>
      <c r="H72" s="4">
        <f>SUMIF(5!D1:D16,"杂志",5!C1:C16)</f>
        <v>0</v>
      </c>
      <c r="I72" s="4">
        <f>SUMIF(6!D1:D31,"杂志",6!C1:C31)</f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5">
        <f aca="true" t="shared" si="12" ref="P72:P78">SUM(D72:O72)</f>
        <v>0</v>
      </c>
    </row>
    <row r="73" spans="2:16" ht="12.75">
      <c r="B73" s="108" t="s">
        <v>38</v>
      </c>
      <c r="C73" s="100"/>
      <c r="D73" s="4">
        <v>0</v>
      </c>
      <c r="E73" s="4">
        <v>0</v>
      </c>
      <c r="F73" s="4">
        <v>0</v>
      </c>
      <c r="G73" s="4">
        <v>0</v>
      </c>
      <c r="H73" s="4">
        <f>SUMIF(5!D2:D200,"报纸",5!C2:C200)</f>
        <v>0</v>
      </c>
      <c r="I73" s="4">
        <f>SUMIF(6!D2:D200,"报纸",6!C2:C200)</f>
        <v>0</v>
      </c>
      <c r="J73" s="4">
        <v>0</v>
      </c>
      <c r="K73" s="4">
        <f>SUMIF(8!D2:D200,"报纸",8!C2:C200)</f>
        <v>0</v>
      </c>
      <c r="L73" s="4">
        <v>0</v>
      </c>
      <c r="M73" s="4">
        <v>0</v>
      </c>
      <c r="N73" s="4">
        <v>0</v>
      </c>
      <c r="O73" s="4">
        <v>0</v>
      </c>
      <c r="P73" s="5">
        <f t="shared" si="12"/>
        <v>0</v>
      </c>
    </row>
    <row r="74" spans="2:16" ht="12.75">
      <c r="B74" s="108" t="s">
        <v>39</v>
      </c>
      <c r="C74" s="100"/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f>SUMIF(9!D1:D1,"上网费",9!C1:C1)</f>
        <v>0</v>
      </c>
      <c r="M74" s="4">
        <v>0</v>
      </c>
      <c r="N74" s="4">
        <v>0</v>
      </c>
      <c r="O74" s="4">
        <v>0</v>
      </c>
      <c r="P74" s="5">
        <f t="shared" si="12"/>
        <v>0</v>
      </c>
    </row>
    <row r="75" spans="2:16" ht="12.75">
      <c r="B75" s="108" t="s">
        <v>76</v>
      </c>
      <c r="C75" s="100"/>
      <c r="D75" s="4">
        <f>SUMIF(1!D1:D39,"书籍",1!C1:C72)</f>
        <v>0</v>
      </c>
      <c r="E75" s="4">
        <f>SUMIF(2!D2:D49,"书籍",2!C2:C82)</f>
        <v>0</v>
      </c>
      <c r="F75" s="4">
        <f>SUMIF(3!D1:D37,"书籍",3!C1:C70)</f>
        <v>0</v>
      </c>
      <c r="G75" s="4">
        <f>SUMIF(4!D2:D64,"书籍",4!C2:C64)</f>
        <v>0</v>
      </c>
      <c r="H75" s="4">
        <f>SUMIF(5!D2:D19,"书籍",5!C2:C19)</f>
        <v>0</v>
      </c>
      <c r="I75" s="4">
        <f>SUMIF(6!D2:D56,"书籍",6!C2:C56)</f>
        <v>0</v>
      </c>
      <c r="J75" s="4">
        <f>SUMIF(7!D1:D65,"书籍",7!C1:C65)</f>
        <v>0</v>
      </c>
      <c r="K75" s="4">
        <f>SUMIF(8!D2:D139,"书籍",8!C2:C139)</f>
        <v>0</v>
      </c>
      <c r="L75" s="4">
        <f>SUMIF(9!D1:D63,"书籍",9!C1:C63)</f>
        <v>0</v>
      </c>
      <c r="M75" s="4">
        <f>SUMIF('10'!D2:D30,"书籍",'10'!C2:C60)</f>
        <v>0</v>
      </c>
      <c r="N75" s="4">
        <v>0</v>
      </c>
      <c r="O75" s="4">
        <f>SUMIF('12'!D1:D65,"书籍",'12'!C1:C98)</f>
        <v>0</v>
      </c>
      <c r="P75" s="5">
        <f t="shared" si="12"/>
        <v>0</v>
      </c>
    </row>
    <row r="76" spans="2:16" ht="12.75">
      <c r="B76" s="108" t="s">
        <v>26</v>
      </c>
      <c r="C76" s="100"/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5">
        <f t="shared" si="12"/>
        <v>0</v>
      </c>
    </row>
    <row r="77" spans="2:16" ht="12.75">
      <c r="B77" s="108" t="s">
        <v>26</v>
      </c>
      <c r="C77" s="100"/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5">
        <f t="shared" si="12"/>
        <v>0</v>
      </c>
    </row>
    <row r="78" spans="2:16" ht="12.75">
      <c r="B78" s="108" t="s">
        <v>26</v>
      </c>
      <c r="C78" s="100"/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5">
        <f t="shared" si="12"/>
        <v>0</v>
      </c>
    </row>
    <row r="79" spans="2:16" ht="12.75">
      <c r="B79" s="99" t="s">
        <v>27</v>
      </c>
      <c r="C79" s="100"/>
      <c r="D79" s="5">
        <f aca="true" t="shared" si="13" ref="D79:O79">SUM(D72:D78)</f>
        <v>0</v>
      </c>
      <c r="E79" s="5">
        <f t="shared" si="13"/>
        <v>0</v>
      </c>
      <c r="F79" s="5">
        <f t="shared" si="13"/>
        <v>0</v>
      </c>
      <c r="G79" s="5">
        <f t="shared" si="13"/>
        <v>0</v>
      </c>
      <c r="H79" s="5">
        <f t="shared" si="13"/>
        <v>0</v>
      </c>
      <c r="I79" s="5">
        <f t="shared" si="13"/>
        <v>0</v>
      </c>
      <c r="J79" s="5">
        <f t="shared" si="13"/>
        <v>0</v>
      </c>
      <c r="K79" s="5">
        <f t="shared" si="13"/>
        <v>0</v>
      </c>
      <c r="L79" s="5">
        <f t="shared" si="13"/>
        <v>0</v>
      </c>
      <c r="M79" s="5">
        <f t="shared" si="13"/>
        <v>0</v>
      </c>
      <c r="N79" s="5">
        <f t="shared" si="13"/>
        <v>0</v>
      </c>
      <c r="O79" s="5">
        <f t="shared" si="13"/>
        <v>0</v>
      </c>
      <c r="P79" s="5">
        <f>SUM(D79:O79)</f>
        <v>0</v>
      </c>
    </row>
    <row r="80" spans="2:16" ht="17.25">
      <c r="B80" s="101" t="s">
        <v>22</v>
      </c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3"/>
    </row>
    <row r="81" spans="2:16" ht="12.75">
      <c r="B81" s="104" t="s">
        <v>78</v>
      </c>
      <c r="C81" s="105"/>
      <c r="D81" s="29">
        <f>SUMIF(1!D1:D45,"衣物",1!C1:C78)</f>
        <v>0</v>
      </c>
      <c r="E81" s="29">
        <f>SUMIF(2!D2:D27,"衣物",2!C2:C27)</f>
        <v>0</v>
      </c>
      <c r="F81" s="29">
        <f>SUMIF(3!D2:D57,"衣物",3!C2:C57)</f>
        <v>0</v>
      </c>
      <c r="G81" s="29">
        <f>SUMIF(4!D2:D16,"衣物",4!C2:C16)</f>
        <v>0</v>
      </c>
      <c r="H81" s="29">
        <f>SUMIF(5!D1:D25,"衣物",5!C1:C25)</f>
        <v>0</v>
      </c>
      <c r="I81" s="29">
        <f>SUMIF(6!D2:D44,"衣物",6!C2:C44)</f>
        <v>0</v>
      </c>
      <c r="J81" s="29">
        <f>SUMIF(7!D2:D108,"衣物",7!C2:C108)</f>
        <v>0</v>
      </c>
      <c r="K81" s="29">
        <f>SUMIF(8!D2:D32,"衣物",8!C2:C32)</f>
        <v>0</v>
      </c>
      <c r="L81" s="29">
        <f>SUMIF(9!D2:D151,"衣物",9!C2:C151)</f>
        <v>0</v>
      </c>
      <c r="M81" s="29">
        <f>SUMIF('10'!D2:D43,"衣物",'10'!C2:C73)</f>
        <v>0</v>
      </c>
      <c r="N81" s="29">
        <f>SUMIF('11'!D2:D109,"衣物",'11'!C2:C109)</f>
        <v>0</v>
      </c>
      <c r="O81" s="29">
        <f>SUMIF('12'!D2:D78,"衣物",'12'!C2:C78)</f>
        <v>0</v>
      </c>
      <c r="P81" s="6">
        <f>SUM(D81:O81)</f>
        <v>0</v>
      </c>
    </row>
    <row r="82" spans="2:16" ht="12.75">
      <c r="B82" s="104" t="s">
        <v>35</v>
      </c>
      <c r="C82" s="105"/>
      <c r="D82" s="29">
        <f>SUMIF(1!D3:D46,"美容美发",1!C3:C79)</f>
        <v>0</v>
      </c>
      <c r="E82" s="29">
        <f>SUMIF(2!D2:D87,"美容美发",2!C2:C120)</f>
        <v>0</v>
      </c>
      <c r="F82" s="29">
        <f>SUMIF(3!D1:D77,"美容美发",3!C1:C110)</f>
        <v>0</v>
      </c>
      <c r="G82" s="29">
        <v>0</v>
      </c>
      <c r="H82" s="29">
        <f>SUMIF(5!D1:D58,"美容美发",5!C1:C91)</f>
        <v>0</v>
      </c>
      <c r="I82" s="29">
        <f>SUMIF(6!D2:D151,"美容美发",6!C2:C151)</f>
        <v>0</v>
      </c>
      <c r="J82" s="29">
        <f>SUMIF(7!D1:D59,"美容美发",7!C1:C92)</f>
        <v>0</v>
      </c>
      <c r="K82" s="29">
        <f>SUMIF(8!D1:D13,"美容美发",8!C1:C46)</f>
        <v>0</v>
      </c>
      <c r="L82" s="29">
        <f>SUMIF(9!D2:D32,"美容美发",9!C2:C65)</f>
        <v>0</v>
      </c>
      <c r="M82" s="29">
        <f>SUMIF('10'!D2:D34,"美容美发",'10'!C2:C97)</f>
        <v>0</v>
      </c>
      <c r="N82" s="29">
        <f>SUMIF('11'!D2:D55,"美容美发",'11'!C2:C88)</f>
        <v>0</v>
      </c>
      <c r="O82" s="29">
        <f>SUMIF('12'!D2:D46,"美容美发",'12'!C2:C79)</f>
        <v>0</v>
      </c>
      <c r="P82" s="6">
        <f>SUM(D82:O82)</f>
        <v>0</v>
      </c>
    </row>
    <row r="83" spans="2:16" ht="12.75">
      <c r="B83" s="104" t="s">
        <v>36</v>
      </c>
      <c r="C83" s="105"/>
      <c r="D83" s="29">
        <f>SUMIF(1!D1:D47,"学习",1!C1:C80)</f>
        <v>0</v>
      </c>
      <c r="E83" s="29">
        <f>SUMIF(2!D2:D56,"学习",2!C2:C89)</f>
        <v>0</v>
      </c>
      <c r="F83" s="29">
        <f>SUMIF(3!D1:D38,"学习",3!C1:C71)</f>
        <v>0</v>
      </c>
      <c r="G83" s="29">
        <f>SUMIF(4!D1:D41,"学习",4!C1:C74)</f>
        <v>0</v>
      </c>
      <c r="H83" s="29">
        <f>SUMIF(5!D1:D47,"学习",5!C1:C80)</f>
        <v>0</v>
      </c>
      <c r="I83" s="29">
        <f>SUMIF(6!D1:D47,"学习",6!C1:C80)</f>
        <v>0</v>
      </c>
      <c r="J83" s="29">
        <f>SUMIF(7!D1:D1,"学习",7!C1:C1)</f>
        <v>0</v>
      </c>
      <c r="K83" s="29">
        <f>SUMIF(8!D1:D24,"学习",8!C1:C57)</f>
        <v>0</v>
      </c>
      <c r="L83" s="29">
        <f>SUMIF(1!I1:I81,"学习",1!H1:H114)</f>
        <v>0</v>
      </c>
      <c r="M83" s="29">
        <v>0</v>
      </c>
      <c r="N83" s="29">
        <v>0</v>
      </c>
      <c r="O83" s="29">
        <v>0</v>
      </c>
      <c r="P83" s="6">
        <f>SUM(D83:O83)</f>
        <v>0</v>
      </c>
    </row>
    <row r="84" spans="2:16" ht="12.75">
      <c r="B84" s="104" t="s">
        <v>32</v>
      </c>
      <c r="C84" s="105"/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6">
        <f>SUM(D84:O84)</f>
        <v>0</v>
      </c>
    </row>
    <row r="85" spans="2:16" ht="12.75">
      <c r="B85" s="104" t="s">
        <v>32</v>
      </c>
      <c r="C85" s="105"/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6">
        <f>SUM(D85:O85)</f>
        <v>0</v>
      </c>
    </row>
    <row r="86" spans="2:16" ht="12.75">
      <c r="B86" s="106" t="s">
        <v>33</v>
      </c>
      <c r="C86" s="107"/>
      <c r="D86" s="6">
        <f>SUM(D81:D85)</f>
        <v>0</v>
      </c>
      <c r="E86" s="6">
        <f aca="true" t="shared" si="14" ref="E86:P86">SUM(E81:E85)</f>
        <v>0</v>
      </c>
      <c r="F86" s="6">
        <f t="shared" si="14"/>
        <v>0</v>
      </c>
      <c r="G86" s="6">
        <f t="shared" si="14"/>
        <v>0</v>
      </c>
      <c r="H86" s="6">
        <f t="shared" si="14"/>
        <v>0</v>
      </c>
      <c r="I86" s="6">
        <f t="shared" si="14"/>
        <v>0</v>
      </c>
      <c r="J86" s="6">
        <f t="shared" si="14"/>
        <v>0</v>
      </c>
      <c r="K86" s="6">
        <f t="shared" si="14"/>
        <v>0</v>
      </c>
      <c r="L86" s="6">
        <f t="shared" si="14"/>
        <v>0</v>
      </c>
      <c r="M86" s="6">
        <f t="shared" si="14"/>
        <v>0</v>
      </c>
      <c r="N86" s="6">
        <f t="shared" si="14"/>
        <v>0</v>
      </c>
      <c r="O86" s="6">
        <f t="shared" si="14"/>
        <v>0</v>
      </c>
      <c r="P86" s="6">
        <f t="shared" si="14"/>
        <v>0</v>
      </c>
    </row>
    <row r="87" spans="2:16" ht="17.25">
      <c r="B87" s="96" t="s">
        <v>92</v>
      </c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8"/>
    </row>
    <row r="88" spans="2:16" ht="12.75">
      <c r="B88" s="90" t="s">
        <v>28</v>
      </c>
      <c r="C88" s="91"/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2">
        <f>SUM(D88:O88)</f>
        <v>0</v>
      </c>
    </row>
    <row r="89" spans="2:16" ht="12.75">
      <c r="B89" s="41" t="s">
        <v>29</v>
      </c>
      <c r="C89" s="42"/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2">
        <f>SUM(D89:O89)</f>
        <v>0</v>
      </c>
    </row>
    <row r="90" spans="2:16" ht="12.75">
      <c r="B90" s="90" t="s">
        <v>30</v>
      </c>
      <c r="C90" s="92"/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2">
        <f>SUM(D90:O90)</f>
        <v>0</v>
      </c>
    </row>
    <row r="91" spans="2:16" ht="12.75">
      <c r="B91" s="90" t="s">
        <v>31</v>
      </c>
      <c r="C91" s="91"/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2">
        <f>SUM(D91:O91)</f>
        <v>0</v>
      </c>
    </row>
    <row r="92" spans="2:16" ht="12.75">
      <c r="B92" s="90" t="s">
        <v>80</v>
      </c>
      <c r="C92" s="91"/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43">
        <f>SUMIF(7!D2:D108,"个人投资",7!C2:C108)</f>
        <v>0</v>
      </c>
      <c r="K92" s="11">
        <f>SUMIF(8!D1:D36,"个人投资",8!C1:C36)</f>
        <v>0</v>
      </c>
      <c r="L92" s="11">
        <v>0</v>
      </c>
      <c r="M92" s="11">
        <v>0</v>
      </c>
      <c r="N92" s="11">
        <v>0</v>
      </c>
      <c r="O92" s="11">
        <v>0</v>
      </c>
      <c r="P92" s="12">
        <f>SUM(D92:O92)</f>
        <v>0</v>
      </c>
    </row>
    <row r="93" spans="2:16" ht="12.75">
      <c r="B93" s="90" t="s">
        <v>33</v>
      </c>
      <c r="C93" s="92"/>
      <c r="D93" s="12">
        <f aca="true" t="shared" si="15" ref="D93:P93">SUM(D88:D92)</f>
        <v>0</v>
      </c>
      <c r="E93" s="12">
        <f t="shared" si="15"/>
        <v>0</v>
      </c>
      <c r="F93" s="12">
        <f t="shared" si="15"/>
        <v>0</v>
      </c>
      <c r="G93" s="12">
        <f t="shared" si="15"/>
        <v>0</v>
      </c>
      <c r="H93" s="12">
        <f t="shared" si="15"/>
        <v>0</v>
      </c>
      <c r="I93" s="12">
        <f t="shared" si="15"/>
        <v>0</v>
      </c>
      <c r="J93" s="12">
        <f t="shared" si="15"/>
        <v>0</v>
      </c>
      <c r="K93" s="12">
        <f t="shared" si="15"/>
        <v>0</v>
      </c>
      <c r="L93" s="12">
        <f t="shared" si="15"/>
        <v>0</v>
      </c>
      <c r="M93" s="12">
        <f t="shared" si="15"/>
        <v>0</v>
      </c>
      <c r="N93" s="12">
        <f t="shared" si="15"/>
        <v>0</v>
      </c>
      <c r="O93" s="12">
        <f t="shared" si="15"/>
        <v>0</v>
      </c>
      <c r="P93" s="12">
        <f t="shared" si="15"/>
        <v>0</v>
      </c>
    </row>
    <row r="94" spans="2:16" ht="17.25">
      <c r="B94" s="93" t="s">
        <v>23</v>
      </c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5"/>
    </row>
    <row r="95" spans="2:16" ht="12.75">
      <c r="B95" s="76" t="s">
        <v>79</v>
      </c>
      <c r="C95" s="77"/>
      <c r="D95" s="7">
        <f>SUMIF(1!D1:D59,"人情往来",1!C1:C92)</f>
        <v>0</v>
      </c>
      <c r="E95" s="7">
        <f>SUMIF(2!D2:D69,"人情往来",2!C2:C102)</f>
        <v>0</v>
      </c>
      <c r="F95" s="7">
        <f>SUMIF(3!D1:D66,"人情往来",3!C1:C99)</f>
        <v>0</v>
      </c>
      <c r="G95" s="7">
        <f>SUMIF(4!D2:D36,"人情往来",4!C2:C36)</f>
        <v>0</v>
      </c>
      <c r="H95" s="7">
        <f>SUMIF(5!D2:D62,"人情往来",5!C2:C95)</f>
        <v>0</v>
      </c>
      <c r="I95" s="7">
        <f>SUMIF(6!D2:D58,"人情往来",6!C2:C58)</f>
        <v>0</v>
      </c>
      <c r="J95" s="7">
        <f>SUMIF(7!D1:D49,"人情往来",7!C1:C82)</f>
        <v>0</v>
      </c>
      <c r="K95" s="7">
        <v>0</v>
      </c>
      <c r="L95" s="7">
        <f>SUMIF(9!D2:D13,"人情往来",9!C2:C46)</f>
        <v>0</v>
      </c>
      <c r="M95" s="7">
        <f>SUMIF('10'!D2:D129,"人情往来",'10'!C2:C129)</f>
        <v>0</v>
      </c>
      <c r="N95" s="7">
        <f>SUMIF('11'!D1:D58,"人情往来",'11'!C1:C91)</f>
        <v>0</v>
      </c>
      <c r="O95" s="7">
        <f>SUMIF('12'!D2:D81,"人情往来",'12'!C2:C114)</f>
        <v>0</v>
      </c>
      <c r="P95" s="8">
        <f>SUM(D95:O95)</f>
        <v>0</v>
      </c>
    </row>
    <row r="96" spans="2:16" ht="12.75">
      <c r="B96" s="76" t="s">
        <v>26</v>
      </c>
      <c r="C96" s="77"/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8">
        <f>SUM(D96:O96)</f>
        <v>0</v>
      </c>
    </row>
    <row r="97" spans="2:16" ht="12.75">
      <c r="B97" s="76" t="s">
        <v>26</v>
      </c>
      <c r="C97" s="77"/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8">
        <f>SUM(D97:O97)</f>
        <v>0</v>
      </c>
    </row>
    <row r="98" spans="2:16" ht="12.75">
      <c r="B98" s="76" t="s">
        <v>26</v>
      </c>
      <c r="C98" s="77"/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8">
        <f>SUM(D98:O98)</f>
        <v>0</v>
      </c>
    </row>
    <row r="99" spans="2:16" ht="12.75">
      <c r="B99" s="76" t="s">
        <v>26</v>
      </c>
      <c r="C99" s="77"/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8">
        <f>SUM(D99:O99)</f>
        <v>0</v>
      </c>
    </row>
    <row r="100" spans="2:16" ht="12.75">
      <c r="B100" s="80" t="s">
        <v>27</v>
      </c>
      <c r="C100" s="81"/>
      <c r="D100" s="8">
        <f aca="true" t="shared" si="16" ref="D100:P100">SUM(D95:D99)</f>
        <v>0</v>
      </c>
      <c r="E100" s="8">
        <f t="shared" si="16"/>
        <v>0</v>
      </c>
      <c r="F100" s="8">
        <f t="shared" si="16"/>
        <v>0</v>
      </c>
      <c r="G100" s="8">
        <f t="shared" si="16"/>
        <v>0</v>
      </c>
      <c r="H100" s="8">
        <f t="shared" si="16"/>
        <v>0</v>
      </c>
      <c r="I100" s="8">
        <f t="shared" si="16"/>
        <v>0</v>
      </c>
      <c r="J100" s="8">
        <f t="shared" si="16"/>
        <v>0</v>
      </c>
      <c r="K100" s="8">
        <f t="shared" si="16"/>
        <v>0</v>
      </c>
      <c r="L100" s="8">
        <f t="shared" si="16"/>
        <v>0</v>
      </c>
      <c r="M100" s="8">
        <f t="shared" si="16"/>
        <v>0</v>
      </c>
      <c r="N100" s="8">
        <f t="shared" si="16"/>
        <v>0</v>
      </c>
      <c r="O100" s="8">
        <f t="shared" si="16"/>
        <v>0</v>
      </c>
      <c r="P100" s="8">
        <f t="shared" si="16"/>
        <v>0</v>
      </c>
    </row>
    <row r="101" spans="2:16" ht="12.75">
      <c r="B101" s="82"/>
      <c r="C101" s="83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5"/>
    </row>
    <row r="102" spans="2:16" ht="12.75">
      <c r="B102" s="86"/>
      <c r="C102" s="87"/>
      <c r="D102" s="44" t="s">
        <v>68</v>
      </c>
      <c r="E102" s="44" t="s">
        <v>69</v>
      </c>
      <c r="F102" s="44" t="s">
        <v>0</v>
      </c>
      <c r="G102" s="44" t="s">
        <v>1</v>
      </c>
      <c r="H102" s="44" t="s">
        <v>2</v>
      </c>
      <c r="I102" s="44" t="s">
        <v>3</v>
      </c>
      <c r="J102" s="44" t="s">
        <v>4</v>
      </c>
      <c r="K102" s="44" t="s">
        <v>5</v>
      </c>
      <c r="L102" s="44" t="s">
        <v>6</v>
      </c>
      <c r="M102" s="44" t="s">
        <v>7</v>
      </c>
      <c r="N102" s="44" t="s">
        <v>8</v>
      </c>
      <c r="O102" s="44" t="s">
        <v>9</v>
      </c>
      <c r="P102" s="44" t="s">
        <v>70</v>
      </c>
    </row>
    <row r="103" spans="2:16" ht="18.75">
      <c r="B103" s="88" t="s">
        <v>24</v>
      </c>
      <c r="C103" s="89"/>
      <c r="D103" s="13">
        <f aca="true" t="shared" si="17" ref="D103:O103">SUM(D24+D32+D40+D46+D55+D64+D70+D79+D86+D93+D100)</f>
        <v>72.93</v>
      </c>
      <c r="E103" s="13">
        <f t="shared" si="17"/>
        <v>0</v>
      </c>
      <c r="F103" s="13">
        <f t="shared" si="17"/>
        <v>0</v>
      </c>
      <c r="G103" s="13">
        <f t="shared" si="17"/>
        <v>0</v>
      </c>
      <c r="H103" s="13">
        <f t="shared" si="17"/>
        <v>0</v>
      </c>
      <c r="I103" s="13">
        <f t="shared" si="17"/>
        <v>0</v>
      </c>
      <c r="J103" s="13">
        <f t="shared" si="17"/>
        <v>0</v>
      </c>
      <c r="K103" s="13">
        <f t="shared" si="17"/>
        <v>0</v>
      </c>
      <c r="L103" s="13">
        <f t="shared" si="17"/>
        <v>0</v>
      </c>
      <c r="M103" s="13">
        <f t="shared" si="17"/>
        <v>0</v>
      </c>
      <c r="N103" s="13">
        <f t="shared" si="17"/>
        <v>0</v>
      </c>
      <c r="O103" s="13">
        <f t="shared" si="17"/>
        <v>0</v>
      </c>
      <c r="P103" s="14">
        <f>SUM(D103:O103)</f>
        <v>72.93</v>
      </c>
    </row>
    <row r="104" spans="2:16" ht="18.75">
      <c r="B104" s="78" t="s">
        <v>25</v>
      </c>
      <c r="C104" s="79"/>
      <c r="D104" s="13">
        <f>SUM(D14-D103)</f>
        <v>-72.93</v>
      </c>
      <c r="E104" s="13">
        <f>SUM(E14-E103)</f>
        <v>0</v>
      </c>
      <c r="F104" s="13">
        <f>SUM(F14-F103)</f>
        <v>0</v>
      </c>
      <c r="G104" s="13">
        <f>SUM(G14-G103)</f>
        <v>0</v>
      </c>
      <c r="H104" s="13">
        <f>SUM(H14-H103)</f>
        <v>0</v>
      </c>
      <c r="I104" s="72">
        <f>SUM(I14-I103)</f>
        <v>0</v>
      </c>
      <c r="J104" s="71">
        <f>SUM(J14-J103)</f>
        <v>0</v>
      </c>
      <c r="K104" s="13">
        <f>SUM(K14-K103)</f>
        <v>0</v>
      </c>
      <c r="L104" s="13">
        <f>SUM(L14-L103)</f>
        <v>0</v>
      </c>
      <c r="M104" s="13">
        <f>SUM(M14-M103)</f>
        <v>0</v>
      </c>
      <c r="N104" s="13">
        <f>SUM(N14-N103)</f>
        <v>0</v>
      </c>
      <c r="O104" s="13">
        <f>SUM(O14-O103)</f>
        <v>0</v>
      </c>
      <c r="P104" s="14">
        <f>SUM(P14-P103)</f>
        <v>-72.93</v>
      </c>
    </row>
  </sheetData>
  <sheetProtection/>
  <mergeCells count="84">
    <mergeCell ref="B6:C6"/>
    <mergeCell ref="B8:C8"/>
    <mergeCell ref="B9:C9"/>
    <mergeCell ref="B13:P13"/>
    <mergeCell ref="B17:C17"/>
    <mergeCell ref="B19:C19"/>
    <mergeCell ref="B20:C20"/>
    <mergeCell ref="B21:C21"/>
    <mergeCell ref="B14:C14"/>
    <mergeCell ref="B15:P15"/>
    <mergeCell ref="B16:P16"/>
    <mergeCell ref="B26:C26"/>
    <mergeCell ref="B27:C27"/>
    <mergeCell ref="B28:C28"/>
    <mergeCell ref="B29:C29"/>
    <mergeCell ref="B22:C22"/>
    <mergeCell ref="B23:C23"/>
    <mergeCell ref="B24:C24"/>
    <mergeCell ref="B25:P25"/>
    <mergeCell ref="B35:C35"/>
    <mergeCell ref="B36:C36"/>
    <mergeCell ref="B37:C37"/>
    <mergeCell ref="B38:C38"/>
    <mergeCell ref="B31:C31"/>
    <mergeCell ref="B32:C32"/>
    <mergeCell ref="B33:P33"/>
    <mergeCell ref="B34:C34"/>
    <mergeCell ref="B44:C44"/>
    <mergeCell ref="B45:C45"/>
    <mergeCell ref="B46:C46"/>
    <mergeCell ref="B47:P47"/>
    <mergeCell ref="B40:C40"/>
    <mergeCell ref="B41:P41"/>
    <mergeCell ref="B42:C42"/>
    <mergeCell ref="B43:C43"/>
    <mergeCell ref="B57:C57"/>
    <mergeCell ref="B58:C58"/>
    <mergeCell ref="B59:C59"/>
    <mergeCell ref="B60:C60"/>
    <mergeCell ref="B53:C53"/>
    <mergeCell ref="B54:C54"/>
    <mergeCell ref="B55:C55"/>
    <mergeCell ref="B56:P56"/>
    <mergeCell ref="B67:C67"/>
    <mergeCell ref="B68:C68"/>
    <mergeCell ref="B69:C69"/>
    <mergeCell ref="B70:C70"/>
    <mergeCell ref="B61:C61"/>
    <mergeCell ref="B64:C64"/>
    <mergeCell ref="B65:P65"/>
    <mergeCell ref="B66:C66"/>
    <mergeCell ref="B75:C75"/>
    <mergeCell ref="B76:C76"/>
    <mergeCell ref="B77:C77"/>
    <mergeCell ref="B78:C78"/>
    <mergeCell ref="B71:P71"/>
    <mergeCell ref="B72:C72"/>
    <mergeCell ref="B73:C73"/>
    <mergeCell ref="B74:C74"/>
    <mergeCell ref="B87:P87"/>
    <mergeCell ref="B79:C79"/>
    <mergeCell ref="B80:P80"/>
    <mergeCell ref="B81:C81"/>
    <mergeCell ref="B82:C82"/>
    <mergeCell ref="B83:C83"/>
    <mergeCell ref="B84:C84"/>
    <mergeCell ref="B85:C85"/>
    <mergeCell ref="B86:C86"/>
    <mergeCell ref="B88:C88"/>
    <mergeCell ref="B90:C90"/>
    <mergeCell ref="B91:C91"/>
    <mergeCell ref="B97:C97"/>
    <mergeCell ref="B96:C96"/>
    <mergeCell ref="B92:C92"/>
    <mergeCell ref="B93:C93"/>
    <mergeCell ref="B94:P94"/>
    <mergeCell ref="B95:C95"/>
    <mergeCell ref="B98:C98"/>
    <mergeCell ref="B104:C104"/>
    <mergeCell ref="B100:C100"/>
    <mergeCell ref="B101:P101"/>
    <mergeCell ref="B102:C102"/>
    <mergeCell ref="B103:C103"/>
    <mergeCell ref="B99:C99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ignoredErrors>
    <ignoredError sqref="P8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1.00390625" style="0" bestFit="1" customWidth="1"/>
    <col min="2" max="2" width="15.5742187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1.00390625" style="0" bestFit="1" customWidth="1"/>
    <col min="2" max="2" width="19.2812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  <row r="2" spans="1:2" ht="12.75">
      <c r="A2" s="21"/>
      <c r="B2" s="22"/>
    </row>
    <row r="3" spans="1:2" ht="12.75">
      <c r="A3" s="21"/>
      <c r="B3" s="47"/>
    </row>
    <row r="4" spans="1:2" ht="12.75">
      <c r="A4" s="21"/>
      <c r="B4" s="47"/>
    </row>
    <row r="5" spans="1:2" ht="12.75">
      <c r="A5" s="21"/>
      <c r="B5" s="47"/>
    </row>
    <row r="6" spans="1:2" ht="12.75">
      <c r="A6" s="21"/>
      <c r="B6" s="22"/>
    </row>
    <row r="7" spans="1:2" ht="12.75">
      <c r="A7" s="21"/>
      <c r="B7" s="22"/>
    </row>
    <row r="8" spans="1:2" ht="12.75">
      <c r="A8" s="21"/>
      <c r="B8" s="48"/>
    </row>
    <row r="9" spans="1:2" ht="12.75">
      <c r="A9" s="21"/>
      <c r="B9" s="48"/>
    </row>
    <row r="10" spans="1:2" ht="12.75">
      <c r="A10" s="21"/>
      <c r="B10" s="48"/>
    </row>
    <row r="11" spans="1:2" ht="12.75">
      <c r="A11" s="21"/>
      <c r="B11" s="48"/>
    </row>
    <row r="12" spans="1:2" ht="12.75">
      <c r="A12" s="21"/>
      <c r="B12" s="48"/>
    </row>
    <row r="13" spans="1:2" ht="12.75">
      <c r="A13" s="21"/>
      <c r="B13" s="22"/>
    </row>
    <row r="14" spans="1:2" ht="12.75">
      <c r="A14" s="21"/>
      <c r="B14" s="49"/>
    </row>
    <row r="15" spans="1:2" ht="12.75">
      <c r="A15" s="21"/>
      <c r="B15" s="49"/>
    </row>
    <row r="16" spans="1:2" ht="12.75">
      <c r="A16" s="21"/>
      <c r="B16" s="49"/>
    </row>
    <row r="17" spans="1:2" ht="12.75">
      <c r="A17" s="21"/>
      <c r="B17" s="49"/>
    </row>
    <row r="18" spans="1:2" ht="12.75">
      <c r="A18" s="21"/>
      <c r="B18" s="49"/>
    </row>
    <row r="19" spans="1:2" ht="12.75">
      <c r="A19" s="21"/>
      <c r="B19" s="22"/>
    </row>
    <row r="20" spans="1:2" ht="12.75">
      <c r="A20" s="21"/>
      <c r="B20" s="50"/>
    </row>
    <row r="21" spans="1:2" ht="12.75">
      <c r="A21" s="21"/>
      <c r="B21" s="50"/>
    </row>
    <row r="22" spans="1:2" ht="12.75">
      <c r="A22" s="21"/>
      <c r="B22" s="50"/>
    </row>
    <row r="23" spans="1:2" ht="12.75">
      <c r="A23" s="21"/>
      <c r="B23" s="50"/>
    </row>
    <row r="24" spans="1:2" ht="12.75">
      <c r="A24" s="21"/>
      <c r="B24" s="50"/>
    </row>
    <row r="25" spans="1:2" ht="12.75">
      <c r="A25" s="21"/>
      <c r="B25" s="50"/>
    </row>
    <row r="26" spans="1:2" ht="12.75">
      <c r="A26" s="21"/>
      <c r="B26" s="50"/>
    </row>
  </sheetData>
  <sheetProtection/>
  <printOptions/>
  <pageMargins left="0.75" right="0.75" top="1" bottom="1" header="0.5" footer="0.5"/>
  <pageSetup horizontalDpi="180" verticalDpi="180" orientation="portrait" paperSize="12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1.00390625" style="0" bestFit="1" customWidth="1"/>
    <col min="2" max="2" width="13.5742187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11.8515625" style="0" bestFit="1" customWidth="1"/>
    <col min="2" max="2" width="25.7109375" style="0" customWidth="1"/>
    <col min="3" max="3" width="9.42187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49"/>
  <sheetViews>
    <sheetView zoomScalePageLayoutView="0" workbookViewId="0" topLeftCell="A1">
      <selection activeCell="D45" sqref="D45"/>
    </sheetView>
  </sheetViews>
  <sheetFormatPr defaultColWidth="9.140625" defaultRowHeight="12.75"/>
  <cols>
    <col min="1" max="1" width="28.00390625" style="0" customWidth="1"/>
  </cols>
  <sheetData>
    <row r="1" ht="12.75">
      <c r="A1" s="17" t="s">
        <v>59</v>
      </c>
    </row>
    <row r="2" ht="12.75">
      <c r="A2" s="17" t="s">
        <v>60</v>
      </c>
    </row>
    <row r="3" ht="12.75">
      <c r="A3" s="17" t="s">
        <v>61</v>
      </c>
    </row>
    <row r="4" ht="12.75">
      <c r="A4" s="17" t="s">
        <v>62</v>
      </c>
    </row>
    <row r="5" ht="12.75">
      <c r="A5" s="17" t="s">
        <v>63</v>
      </c>
    </row>
    <row r="6" ht="12.75">
      <c r="A6" s="17" t="s">
        <v>71</v>
      </c>
    </row>
    <row r="7" ht="12.75">
      <c r="A7" s="17" t="s">
        <v>26</v>
      </c>
    </row>
    <row r="8" ht="12.75">
      <c r="A8" s="17" t="s">
        <v>26</v>
      </c>
    </row>
    <row r="9" ht="12.75">
      <c r="A9" s="25" t="s">
        <v>27</v>
      </c>
    </row>
    <row r="10" ht="12.75">
      <c r="A10" s="16" t="s">
        <v>64</v>
      </c>
    </row>
    <row r="11" ht="12.75">
      <c r="A11" s="16" t="s">
        <v>65</v>
      </c>
    </row>
    <row r="12" ht="12.75">
      <c r="A12" s="16" t="s">
        <v>66</v>
      </c>
    </row>
    <row r="13" ht="12.75">
      <c r="A13" s="16" t="s">
        <v>67</v>
      </c>
    </row>
    <row r="14" ht="12.75">
      <c r="A14" s="16" t="s">
        <v>75</v>
      </c>
    </row>
    <row r="15" ht="12.75">
      <c r="A15" s="18" t="s">
        <v>49</v>
      </c>
    </row>
    <row r="16" ht="12.75">
      <c r="A16" s="18" t="s">
        <v>50</v>
      </c>
    </row>
    <row r="17" ht="12.75">
      <c r="A17" s="18" t="s">
        <v>51</v>
      </c>
    </row>
    <row r="18" ht="12.75">
      <c r="A18" s="18" t="s">
        <v>52</v>
      </c>
    </row>
    <row r="19" ht="12.75">
      <c r="A19" s="18" t="s">
        <v>53</v>
      </c>
    </row>
    <row r="20" ht="12.75">
      <c r="A20" s="26" t="s">
        <v>54</v>
      </c>
    </row>
    <row r="21" ht="12.75">
      <c r="A21" s="26" t="s">
        <v>55</v>
      </c>
    </row>
    <row r="22" ht="12.75">
      <c r="A22" s="26" t="s">
        <v>56</v>
      </c>
    </row>
    <row r="23" ht="12.75">
      <c r="A23" s="19" t="s">
        <v>57</v>
      </c>
    </row>
    <row r="24" ht="12.75">
      <c r="A24" s="19" t="s">
        <v>58</v>
      </c>
    </row>
    <row r="25" ht="12.75">
      <c r="A25" s="19" t="s">
        <v>85</v>
      </c>
    </row>
    <row r="26" ht="12.75">
      <c r="A26" s="15" t="s">
        <v>41</v>
      </c>
    </row>
    <row r="27" ht="12.75">
      <c r="A27" s="15" t="s">
        <v>42</v>
      </c>
    </row>
    <row r="28" ht="12.75">
      <c r="A28" s="15" t="s">
        <v>43</v>
      </c>
    </row>
    <row r="29" ht="12.75">
      <c r="A29" s="15" t="s">
        <v>44</v>
      </c>
    </row>
    <row r="30" ht="12.75">
      <c r="A30" s="15" t="s">
        <v>45</v>
      </c>
    </row>
    <row r="31" ht="12.75">
      <c r="A31" s="15" t="s">
        <v>87</v>
      </c>
    </row>
    <row r="32" ht="12.75">
      <c r="A32" s="15" t="s">
        <v>32</v>
      </c>
    </row>
    <row r="33" ht="12.75">
      <c r="A33" s="17" t="s">
        <v>46</v>
      </c>
    </row>
    <row r="34" ht="12.75">
      <c r="A34" s="17" t="s">
        <v>47</v>
      </c>
    </row>
    <row r="35" ht="12.75">
      <c r="A35" s="17" t="s">
        <v>48</v>
      </c>
    </row>
    <row r="36" ht="12.75">
      <c r="A36" s="17" t="s">
        <v>32</v>
      </c>
    </row>
    <row r="37" ht="12.75">
      <c r="A37" s="16" t="s">
        <v>37</v>
      </c>
    </row>
    <row r="38" ht="12.75">
      <c r="A38" s="16" t="s">
        <v>38</v>
      </c>
    </row>
    <row r="39" ht="12.75">
      <c r="A39" s="16" t="s">
        <v>39</v>
      </c>
    </row>
    <row r="40" ht="12.75">
      <c r="A40" s="16" t="s">
        <v>40</v>
      </c>
    </row>
    <row r="41" ht="12.75">
      <c r="A41" s="24" t="s">
        <v>34</v>
      </c>
    </row>
    <row r="42" ht="12.75">
      <c r="A42" s="24" t="s">
        <v>35</v>
      </c>
    </row>
    <row r="43" ht="12.75">
      <c r="A43" s="24" t="s">
        <v>36</v>
      </c>
    </row>
    <row r="44" ht="12.75">
      <c r="A44" s="15" t="s">
        <v>28</v>
      </c>
    </row>
    <row r="45" ht="12.75">
      <c r="A45" s="15" t="s">
        <v>29</v>
      </c>
    </row>
    <row r="46" ht="12.75">
      <c r="A46" s="15" t="s">
        <v>30</v>
      </c>
    </row>
    <row r="47" ht="12.75">
      <c r="A47" s="15" t="s">
        <v>31</v>
      </c>
    </row>
    <row r="48" ht="12.75">
      <c r="A48" s="15" t="s">
        <v>80</v>
      </c>
    </row>
    <row r="49" ht="12.75">
      <c r="A49" s="27" t="s">
        <v>79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31.7109375" style="0" customWidth="1"/>
    <col min="3" max="3" width="7.0039062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  <row r="2" spans="1:4" ht="12.75">
      <c r="A2" s="21">
        <v>44564</v>
      </c>
      <c r="B2" s="73" t="s">
        <v>91</v>
      </c>
      <c r="C2">
        <v>72.93</v>
      </c>
      <c r="D2" s="16" t="s">
        <v>64</v>
      </c>
    </row>
    <row r="3" spans="1:2" ht="12.75">
      <c r="A3" s="21"/>
      <c r="B3" s="22"/>
    </row>
    <row r="4" spans="1:2" ht="12.75">
      <c r="A4" s="21"/>
      <c r="B4" s="22"/>
    </row>
    <row r="5" spans="1:2" ht="12.75">
      <c r="A5" s="21"/>
      <c r="B5" s="22"/>
    </row>
    <row r="6" spans="1:2" ht="12.75">
      <c r="A6" s="21"/>
      <c r="B6" s="22"/>
    </row>
    <row r="7" spans="1:2" ht="12.75">
      <c r="A7" s="21"/>
      <c r="B7" s="23"/>
    </row>
    <row r="8" spans="1:2" ht="12.75">
      <c r="A8" s="21"/>
      <c r="B8" s="23"/>
    </row>
    <row r="9" spans="1:2" ht="12.75">
      <c r="A9" s="21"/>
      <c r="B9" s="22"/>
    </row>
    <row r="10" spans="1:2" ht="12.75">
      <c r="A10" s="21"/>
      <c r="B10" s="22"/>
    </row>
    <row r="11" spans="1:2" ht="12.75">
      <c r="A11" s="21"/>
      <c r="B11" s="22"/>
    </row>
    <row r="12" spans="1:2" ht="12.75">
      <c r="A12" s="21"/>
      <c r="B12" s="22"/>
    </row>
    <row r="13" spans="1:2" ht="12.75">
      <c r="A13" s="21"/>
      <c r="B13" s="22"/>
    </row>
    <row r="14" spans="1:2" ht="12.75">
      <c r="A14" s="21"/>
      <c r="B14" s="22"/>
    </row>
    <row r="15" spans="1:2" ht="12.75">
      <c r="A15" s="21"/>
      <c r="B15" s="22"/>
    </row>
    <row r="16" ht="12.75">
      <c r="A16" s="21"/>
    </row>
    <row r="17" spans="1:2" ht="12.75">
      <c r="A17" s="21"/>
      <c r="B17" s="22"/>
    </row>
    <row r="18" spans="1:2" ht="12.75">
      <c r="A18" s="21"/>
      <c r="B18" s="22"/>
    </row>
    <row r="19" spans="1:2" ht="12.75">
      <c r="A19" s="21"/>
      <c r="B19" s="22"/>
    </row>
    <row r="20" spans="1:2" ht="12.75">
      <c r="A20" s="21"/>
      <c r="B20" s="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9.8515625" style="0" bestFit="1" customWidth="1"/>
    <col min="2" max="2" width="27.42187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0.7109375" style="0" bestFit="1" customWidth="1"/>
    <col min="2" max="2" width="24.7109375" style="0" customWidth="1"/>
    <col min="3" max="3" width="7.14062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  <row r="2" spans="1:4" ht="12.75">
      <c r="A2" s="21">
        <v>44621</v>
      </c>
      <c r="B2" s="74"/>
      <c r="C2" s="52"/>
      <c r="D2" s="1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9.57421875" style="0" customWidth="1"/>
    <col min="2" max="2" width="19.8515625" style="0" customWidth="1"/>
    <col min="3" max="3" width="7.710937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  <row r="2" spans="1:4" ht="12.75">
      <c r="A2" s="21"/>
      <c r="B2" s="55"/>
      <c r="D2" s="53"/>
    </row>
    <row r="3" spans="1:4" ht="12.75">
      <c r="A3" s="21"/>
      <c r="B3" s="55"/>
      <c r="D3" s="53"/>
    </row>
    <row r="4" spans="1:4" ht="12.75">
      <c r="A4" s="21"/>
      <c r="B4" s="55"/>
      <c r="D4" s="53"/>
    </row>
    <row r="5" spans="1:4" ht="12.75">
      <c r="A5" s="21"/>
      <c r="B5" s="55"/>
      <c r="D5" s="53"/>
    </row>
    <row r="6" spans="1:4" ht="12.75">
      <c r="A6" s="21"/>
      <c r="B6" s="55"/>
      <c r="D6" s="53"/>
    </row>
    <row r="7" spans="1:4" ht="12.75">
      <c r="A7" s="21"/>
      <c r="B7" s="55"/>
      <c r="D7" s="53"/>
    </row>
    <row r="8" spans="1:4" ht="12.75">
      <c r="A8" s="21"/>
      <c r="B8" s="55"/>
      <c r="D8" s="5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8515625" style="0" bestFit="1" customWidth="1"/>
    <col min="2" max="2" width="20.00390625" style="0" customWidth="1"/>
    <col min="4" max="4" width="8.7109375" style="28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0.7109375" style="0" bestFit="1" customWidth="1"/>
    <col min="2" max="2" width="13.00390625" style="0" customWidth="1"/>
    <col min="3" max="3" width="7.28125" style="0" customWidth="1"/>
    <col min="4" max="4" width="9.42187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A1" sqref="A1:IV1"/>
    </sheetView>
  </sheetViews>
  <sheetFormatPr defaultColWidth="9.140625" defaultRowHeight="12.75"/>
  <cols>
    <col min="1" max="1" width="10.7109375" style="0" bestFit="1" customWidth="1"/>
    <col min="2" max="2" width="16.710937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9.57421875" style="0" customWidth="1"/>
    <col min="2" max="2" width="11.7109375" style="0" customWidth="1"/>
  </cols>
  <sheetData>
    <row r="1" spans="1:4" ht="12.75">
      <c r="A1" s="156" t="s">
        <v>93</v>
      </c>
      <c r="B1" s="75" t="s">
        <v>94</v>
      </c>
      <c r="C1" s="75" t="s">
        <v>72</v>
      </c>
      <c r="D1" s="75" t="s">
        <v>73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个人预算表</dc:title>
  <dc:subject/>
  <dc:creator/>
  <cp:keywords/>
  <dc:description/>
  <cp:lastModifiedBy>韦龙梁</cp:lastModifiedBy>
  <cp:lastPrinted>2009-10-09T12:49:14Z</cp:lastPrinted>
  <dcterms:created xsi:type="dcterms:W3CDTF">2001-11-14T10:10:05Z</dcterms:created>
  <dcterms:modified xsi:type="dcterms:W3CDTF">2022-06-19T06:23:15Z</dcterms:modified>
  <cp:category/>
  <cp:version/>
  <cp:contentType/>
  <cp:contentStatus/>
</cp:coreProperties>
</file>